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45" activeTab="3"/>
  </bookViews>
  <sheets>
    <sheet name="BC CÁC CHI SO.1" sheetId="1" r:id="rId1"/>
    <sheet name="tinh hinh thực hien bptt.2" sheetId="2" r:id="rId2"/>
    <sheet name="BIEN DONG DI DEN.3" sheetId="3" r:id="rId3"/>
    <sheet name="CHI TIEU DS-KHHGĐ.4" sheetId="4" r:id="rId4"/>
    <sheet name="chi tieu CD" sheetId="5" r:id="rId5"/>
  </sheets>
  <definedNames/>
  <calcPr fullCalcOnLoad="1"/>
</workbook>
</file>

<file path=xl/sharedStrings.xml><?xml version="1.0" encoding="utf-8"?>
<sst xmlns="http://schemas.openxmlformats.org/spreadsheetml/2006/main" count="207" uniqueCount="112">
  <si>
    <t>BAN DS-KHHGĐ XÃ QUẢNG THÁI</t>
  </si>
  <si>
    <t>TT</t>
  </si>
  <si>
    <t>Đơn vị</t>
  </si>
  <si>
    <t>DCTC</t>
  </si>
  <si>
    <t>ĐS nữ</t>
  </si>
  <si>
    <t>T.Cấy</t>
  </si>
  <si>
    <t>Tổng</t>
  </si>
  <si>
    <t>có chồng</t>
  </si>
  <si>
    <t>Lai Hà</t>
  </si>
  <si>
    <t>Tây Hoàng</t>
  </si>
  <si>
    <t>Trung Kiều</t>
  </si>
  <si>
    <t>Trung Làng</t>
  </si>
  <si>
    <t>Trằm Ngang</t>
  </si>
  <si>
    <t>Nam Giảng</t>
  </si>
  <si>
    <t>Đông Hồ</t>
  </si>
  <si>
    <t>Đông Cao</t>
  </si>
  <si>
    <t>Toàn xã</t>
  </si>
  <si>
    <t>Địa bàn</t>
  </si>
  <si>
    <t>DSTB</t>
  </si>
  <si>
    <t>Giảm sinh</t>
  </si>
  <si>
    <t xml:space="preserve">                                             TÌNH HÌNH THỰC HIỆN CÁC CHỈ BÁO DÂN SỐ NĂM 2011</t>
  </si>
  <si>
    <t>STT</t>
  </si>
  <si>
    <t>Đình sản nữ</t>
  </si>
  <si>
    <t>Bao cao su</t>
  </si>
  <si>
    <t>Thuốc uống</t>
  </si>
  <si>
    <t>Thuốc tiêm</t>
  </si>
  <si>
    <t>Thuốc cấy</t>
  </si>
  <si>
    <t xml:space="preserve">Mới </t>
  </si>
  <si>
    <t>Mới</t>
  </si>
  <si>
    <t xml:space="preserve">Bỏ </t>
  </si>
  <si>
    <t>Bỏ</t>
  </si>
  <si>
    <t>Tổng Cộng</t>
  </si>
  <si>
    <t>KH</t>
  </si>
  <si>
    <t>TH</t>
  </si>
  <si>
    <t>%</t>
  </si>
  <si>
    <t>Dân số</t>
  </si>
  <si>
    <t>đầu kỳ</t>
  </si>
  <si>
    <t>Số</t>
  </si>
  <si>
    <t>sinh</t>
  </si>
  <si>
    <t>chết</t>
  </si>
  <si>
    <t>Chuyển</t>
  </si>
  <si>
    <t>đi</t>
  </si>
  <si>
    <t xml:space="preserve">Chuyển </t>
  </si>
  <si>
    <t>đến</t>
  </si>
  <si>
    <t>cuối kỳ</t>
  </si>
  <si>
    <t>trung bình</t>
  </si>
  <si>
    <t xml:space="preserve">                </t>
  </si>
  <si>
    <t xml:space="preserve">                                   Chỉ tiêu các BPTT</t>
  </si>
  <si>
    <t>PN 15-49 t</t>
  </si>
  <si>
    <t>Khám</t>
  </si>
  <si>
    <t>ĐT</t>
  </si>
  <si>
    <t>BCS</t>
  </si>
  <si>
    <t>T.Uống</t>
  </si>
  <si>
    <t>T.Tiêm</t>
  </si>
  <si>
    <t>PK</t>
  </si>
  <si>
    <t>Stt</t>
  </si>
  <si>
    <t>T/số</t>
  </si>
  <si>
    <t>T/Số</t>
  </si>
  <si>
    <t>CT3+</t>
  </si>
  <si>
    <t>lệ con thứ 3+</t>
  </si>
  <si>
    <t xml:space="preserve">Khống chế tỷ </t>
  </si>
  <si>
    <t>1 cháu</t>
  </si>
  <si>
    <t>T/S</t>
  </si>
  <si>
    <t>%o</t>
  </si>
  <si>
    <t>Thuốc</t>
  </si>
  <si>
    <t>Uống</t>
  </si>
  <si>
    <t>Tiêm</t>
  </si>
  <si>
    <t>cấy</t>
  </si>
  <si>
    <t>Tỷ</t>
  </si>
  <si>
    <t>lệ</t>
  </si>
  <si>
    <t xml:space="preserve">   ĐS </t>
  </si>
  <si>
    <t>Nữ</t>
  </si>
  <si>
    <t xml:space="preserve"> BCS</t>
  </si>
  <si>
    <t xml:space="preserve">   Tổng</t>
  </si>
  <si>
    <t xml:space="preserve">                                                      </t>
  </si>
  <si>
    <t>Khống chế</t>
  </si>
  <si>
    <t>GTKS</t>
  </si>
  <si>
    <t>T/U</t>
  </si>
  <si>
    <t>T/T</t>
  </si>
  <si>
    <t>T/C</t>
  </si>
  <si>
    <t>ĐỊA BÀN</t>
  </si>
  <si>
    <t xml:space="preserve">                                                                      </t>
  </si>
  <si>
    <t xml:space="preserve">      </t>
  </si>
  <si>
    <t xml:space="preserve">               CHỈ TIÊU KẾ HOẠCH TĂNG CƯỜNG TUYÊN TRUYỀN VẬN ĐỘNG ĐỢT I/2014</t>
  </si>
  <si>
    <r>
      <t xml:space="preserve">                                           </t>
    </r>
    <r>
      <rPr>
        <b/>
        <sz val="13"/>
        <rFont val="Times New Roman"/>
        <family val="1"/>
      </rPr>
      <t xml:space="preserve"> PHỤ LỤC 1 </t>
    </r>
  </si>
  <si>
    <t xml:space="preserve">             TRƯỞNG TRẠM</t>
  </si>
  <si>
    <t>CHUYÊN TRÁCH DÂN SỐ</t>
  </si>
  <si>
    <t xml:space="preserve">        BS.Phan Thị Hồng Nhạn</t>
  </si>
  <si>
    <t xml:space="preserve">         Văn Thị Kim Huế</t>
  </si>
  <si>
    <t xml:space="preserve"> Tỷ lệ</t>
  </si>
  <si>
    <t xml:space="preserve"> CPR</t>
  </si>
  <si>
    <t xml:space="preserve">Đông Hồ </t>
  </si>
  <si>
    <t xml:space="preserve">                          Biến động dân số</t>
  </si>
  <si>
    <t xml:space="preserve">                          Các BPTT hiện còn tác dụng</t>
  </si>
  <si>
    <t xml:space="preserve">tăng </t>
  </si>
  <si>
    <t>TN</t>
  </si>
  <si>
    <t xml:space="preserve">Phụ nữ </t>
  </si>
  <si>
    <t xml:space="preserve">   15-49 </t>
  </si>
  <si>
    <t>tuổi</t>
  </si>
  <si>
    <t xml:space="preserve">                                                     PHỤ LỤC </t>
  </si>
  <si>
    <t xml:space="preserve">Số </t>
  </si>
  <si>
    <t xml:space="preserve">                          CHỈ TIÊU VỀ DÂN SỐ</t>
  </si>
  <si>
    <t xml:space="preserve">                                    CHỈ TIÊU VỀ KHHGĐ</t>
  </si>
  <si>
    <t xml:space="preserve">                                                   ( Kèm theo Báo cáo số       /BC-BDS ngày         tháng 02 năm 2019 của Ban DS-KHHGĐ xã) </t>
  </si>
  <si>
    <t xml:space="preserve">                                               Phụ lục 1: TÌNH HÌNH THỰC HIỆN CÁC CHỈ BÁO DÂN SỐ-KHHGĐ NĂM 2018</t>
  </si>
  <si>
    <t xml:space="preserve">                            Phụ lục 3: TÌNH HÌNH BIẾN ĐỘNG DÂN SỐ NĂM 2018</t>
  </si>
  <si>
    <t>Phụ lục 2: TÌNH HÌNH THỰC HIỆN CÁC BPTT MỚI SO VỚI KẾ HOẠCH NĂM 2018</t>
  </si>
  <si>
    <t xml:space="preserve">                                                      Phụ lục 4:  CHỈ TIÊU DÂN SỐ - KẾ HOẠCH HÓA GIA ĐÌNH NĂM 2019</t>
  </si>
  <si>
    <t>Giảm 0,25%o</t>
  </si>
  <si>
    <t>&lt; 14 %</t>
  </si>
  <si>
    <t>Giảm 0,6%</t>
  </si>
  <si>
    <t>103-107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</si>
</sst>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9">
    <font>
      <sz val="10"/>
      <name val="Arial"/>
      <family val="0"/>
    </font>
    <font>
      <sz val="14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i/>
      <sz val="14"/>
      <name val="Times New Roman"/>
      <family val="1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0" fillId="0" borderId="10" xfId="57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3" xfId="0" applyFont="1" applyBorder="1" applyAlignment="1">
      <alignment horizontal="center"/>
    </xf>
    <xf numFmtId="3" fontId="10" fillId="0" borderId="10" xfId="57" applyNumberFormat="1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20" fillId="0" borderId="0" xfId="0" applyFont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9" fontId="13" fillId="0" borderId="14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3" fontId="11" fillId="0" borderId="10" xfId="57" applyNumberFormat="1" applyFont="1" applyBorder="1" applyAlignment="1">
      <alignment horizontal="center"/>
      <protection/>
    </xf>
    <xf numFmtId="0" fontId="10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6">
      <selection activeCell="A1" sqref="A1:Q16"/>
    </sheetView>
  </sheetViews>
  <sheetFormatPr defaultColWidth="9.140625" defaultRowHeight="12.75"/>
  <cols>
    <col min="1" max="1" width="4.28125" style="0" customWidth="1"/>
    <col min="2" max="2" width="14.7109375" style="0" customWidth="1"/>
    <col min="3" max="3" width="6.8515625" style="0" customWidth="1"/>
    <col min="4" max="4" width="7.00390625" style="0" customWidth="1"/>
    <col min="5" max="5" width="5.8515625" style="0" customWidth="1"/>
    <col min="6" max="7" width="6.00390625" style="0" customWidth="1"/>
    <col min="8" max="8" width="5.57421875" style="0" customWidth="1"/>
    <col min="9" max="15" width="8.57421875" style="0" customWidth="1"/>
    <col min="16" max="16" width="17.8515625" style="0" customWidth="1"/>
    <col min="17" max="17" width="6.140625" style="0" customWidth="1"/>
    <col min="18" max="18" width="6.7109375" style="0" customWidth="1"/>
    <col min="19" max="19" width="7.140625" style="0" customWidth="1"/>
  </cols>
  <sheetData>
    <row r="1" spans="1:17" s="11" customFormat="1" ht="18.75">
      <c r="A1" s="37"/>
      <c r="B1" s="37"/>
      <c r="C1" s="37"/>
      <c r="D1" s="37"/>
      <c r="E1" s="37"/>
      <c r="F1" s="37" t="s">
        <v>99</v>
      </c>
      <c r="G1" s="37"/>
      <c r="H1" s="32"/>
      <c r="I1" s="32"/>
      <c r="J1" s="32"/>
      <c r="K1" s="32"/>
      <c r="L1" s="32"/>
      <c r="M1" s="32"/>
      <c r="N1" s="32"/>
      <c r="P1" s="14"/>
      <c r="Q1" s="14"/>
    </row>
    <row r="2" spans="1:17" s="11" customFormat="1" ht="19.5">
      <c r="A2" s="68" t="s">
        <v>103</v>
      </c>
      <c r="B2" s="68"/>
      <c r="C2" s="68"/>
      <c r="D2" s="68"/>
      <c r="E2" s="77"/>
      <c r="F2" s="77"/>
      <c r="G2" s="77"/>
      <c r="H2" s="69"/>
      <c r="I2" s="69"/>
      <c r="J2" s="69"/>
      <c r="K2" s="69"/>
      <c r="L2" s="69"/>
      <c r="M2" s="69"/>
      <c r="N2" s="69"/>
      <c r="O2" s="70"/>
      <c r="P2" s="71"/>
      <c r="Q2" s="14"/>
    </row>
    <row r="3" spans="1:16" s="11" customFormat="1" ht="30" customHeight="1">
      <c r="A3" s="33" t="s">
        <v>104</v>
      </c>
      <c r="B3" s="33"/>
      <c r="C3" s="33"/>
      <c r="D3" s="33"/>
      <c r="E3" s="33"/>
      <c r="F3" s="33"/>
      <c r="G3" s="33"/>
      <c r="H3" s="33"/>
      <c r="I3" s="33"/>
      <c r="J3" s="32"/>
      <c r="K3" s="32"/>
      <c r="L3" s="32"/>
      <c r="M3" s="32"/>
      <c r="N3" s="32"/>
      <c r="O3" s="1"/>
      <c r="P3" s="1"/>
    </row>
    <row r="4" spans="1:16" s="11" customFormat="1" ht="18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1"/>
      <c r="P4" s="1"/>
    </row>
    <row r="5" spans="1:20" s="11" customFormat="1" ht="18">
      <c r="A5" s="16" t="s">
        <v>55</v>
      </c>
      <c r="B5" s="16" t="s">
        <v>2</v>
      </c>
      <c r="C5" s="40" t="s">
        <v>56</v>
      </c>
      <c r="D5" s="40" t="s">
        <v>57</v>
      </c>
      <c r="E5" s="40" t="s">
        <v>68</v>
      </c>
      <c r="F5" s="40" t="s">
        <v>62</v>
      </c>
      <c r="G5" s="40" t="s">
        <v>62</v>
      </c>
      <c r="H5" s="40" t="s">
        <v>62</v>
      </c>
      <c r="I5" s="78" t="s">
        <v>93</v>
      </c>
      <c r="J5" s="79"/>
      <c r="K5" s="79"/>
      <c r="L5" s="79"/>
      <c r="M5" s="79"/>
      <c r="N5" s="79"/>
      <c r="O5" s="80"/>
      <c r="P5" s="40" t="s">
        <v>96</v>
      </c>
      <c r="Q5" s="40" t="s">
        <v>89</v>
      </c>
      <c r="R5" s="17"/>
      <c r="S5" s="17"/>
      <c r="T5" s="24"/>
    </row>
    <row r="6" spans="1:20" s="11" customFormat="1" ht="18">
      <c r="A6" s="18"/>
      <c r="B6" s="18"/>
      <c r="C6" s="45"/>
      <c r="D6" s="45"/>
      <c r="E6" s="45" t="s">
        <v>69</v>
      </c>
      <c r="F6" s="45" t="s">
        <v>38</v>
      </c>
      <c r="G6" s="45" t="s">
        <v>39</v>
      </c>
      <c r="H6" s="45" t="s">
        <v>94</v>
      </c>
      <c r="I6" s="81" t="s">
        <v>3</v>
      </c>
      <c r="J6" s="81" t="s">
        <v>70</v>
      </c>
      <c r="K6" s="81" t="s">
        <v>72</v>
      </c>
      <c r="L6" s="81" t="s">
        <v>64</v>
      </c>
      <c r="M6" s="81" t="s">
        <v>64</v>
      </c>
      <c r="N6" s="81" t="s">
        <v>64</v>
      </c>
      <c r="O6" s="81" t="s">
        <v>73</v>
      </c>
      <c r="P6" s="45" t="s">
        <v>97</v>
      </c>
      <c r="Q6" s="45" t="s">
        <v>90</v>
      </c>
      <c r="R6" s="17"/>
      <c r="S6" s="17"/>
      <c r="T6" s="17"/>
    </row>
    <row r="7" spans="1:20" s="11" customFormat="1" ht="18">
      <c r="A7" s="18"/>
      <c r="B7" s="18"/>
      <c r="C7" s="45"/>
      <c r="D7" s="45"/>
      <c r="E7" s="45"/>
      <c r="F7" s="45"/>
      <c r="G7" s="45"/>
      <c r="H7" s="45" t="s">
        <v>95</v>
      </c>
      <c r="I7" s="82"/>
      <c r="J7" s="82"/>
      <c r="K7" s="82"/>
      <c r="L7" s="82"/>
      <c r="M7" s="82"/>
      <c r="N7" s="82"/>
      <c r="O7" s="82"/>
      <c r="P7" s="45" t="s">
        <v>98</v>
      </c>
      <c r="Q7" s="45"/>
      <c r="R7" s="17"/>
      <c r="S7" s="17"/>
      <c r="T7" s="17"/>
    </row>
    <row r="8" spans="1:20" s="11" customFormat="1" ht="19.5" customHeight="1">
      <c r="A8" s="19"/>
      <c r="B8" s="19"/>
      <c r="C8" s="47" t="s">
        <v>38</v>
      </c>
      <c r="D8" s="47" t="s">
        <v>58</v>
      </c>
      <c r="E8" s="47" t="s">
        <v>34</v>
      </c>
      <c r="F8" s="83" t="s">
        <v>63</v>
      </c>
      <c r="G8" s="83" t="s">
        <v>63</v>
      </c>
      <c r="H8" s="83" t="s">
        <v>63</v>
      </c>
      <c r="I8" s="47"/>
      <c r="J8" s="47" t="s">
        <v>71</v>
      </c>
      <c r="K8" s="47"/>
      <c r="L8" s="47" t="s">
        <v>65</v>
      </c>
      <c r="M8" s="47" t="s">
        <v>66</v>
      </c>
      <c r="N8" s="47" t="s">
        <v>67</v>
      </c>
      <c r="O8" s="47"/>
      <c r="P8" s="47" t="s">
        <v>7</v>
      </c>
      <c r="Q8" s="47" t="s">
        <v>34</v>
      </c>
      <c r="R8" s="17"/>
      <c r="S8" s="17"/>
      <c r="T8" s="17"/>
    </row>
    <row r="9" spans="1:20" s="11" customFormat="1" ht="31.5" customHeight="1">
      <c r="A9" s="21">
        <v>1</v>
      </c>
      <c r="B9" s="22" t="s">
        <v>91</v>
      </c>
      <c r="C9" s="21">
        <v>20</v>
      </c>
      <c r="D9" s="21">
        <v>4</v>
      </c>
      <c r="E9" s="21">
        <f>D9/C9*100</f>
        <v>20</v>
      </c>
      <c r="F9" s="21">
        <f>C9/S9*1000</f>
        <v>22.573363431151243</v>
      </c>
      <c r="G9" s="21">
        <f>T9/S9*1000</f>
        <v>10.158013544018058</v>
      </c>
      <c r="H9" s="21">
        <f>F9-G9</f>
        <v>12.415349887133186</v>
      </c>
      <c r="I9" s="21">
        <v>52</v>
      </c>
      <c r="J9" s="21">
        <v>3</v>
      </c>
      <c r="K9" s="21">
        <v>23</v>
      </c>
      <c r="L9" s="21">
        <v>25</v>
      </c>
      <c r="M9" s="21">
        <v>10</v>
      </c>
      <c r="N9" s="21">
        <v>1</v>
      </c>
      <c r="O9" s="20">
        <f>SUM(I9:N9)</f>
        <v>114</v>
      </c>
      <c r="P9" s="21">
        <v>159</v>
      </c>
      <c r="Q9" s="20">
        <f>O9/P9*100</f>
        <v>71.69811320754717</v>
      </c>
      <c r="R9" s="17"/>
      <c r="S9" s="17">
        <v>886</v>
      </c>
      <c r="T9" s="17">
        <v>9</v>
      </c>
    </row>
    <row r="10" spans="1:20" s="11" customFormat="1" ht="31.5" customHeight="1">
      <c r="A10" s="21">
        <v>2</v>
      </c>
      <c r="B10" s="22" t="s">
        <v>8</v>
      </c>
      <c r="C10" s="21">
        <v>11</v>
      </c>
      <c r="D10" s="21">
        <v>1</v>
      </c>
      <c r="E10" s="21">
        <f aca="true" t="shared" si="0" ref="E10:E16">D10/C10*100</f>
        <v>9.090909090909092</v>
      </c>
      <c r="F10" s="21">
        <f aca="true" t="shared" si="1" ref="F10:F16">C10/S10*1000</f>
        <v>16.87116564417178</v>
      </c>
      <c r="G10" s="21">
        <f aca="true" t="shared" si="2" ref="G10:G16">T10/S10*1000</f>
        <v>4.601226993865031</v>
      </c>
      <c r="H10" s="21">
        <f aca="true" t="shared" si="3" ref="H10:H16">F10-G10</f>
        <v>12.269938650306749</v>
      </c>
      <c r="I10" s="21">
        <v>41</v>
      </c>
      <c r="J10" s="21">
        <v>0</v>
      </c>
      <c r="K10" s="21">
        <v>19</v>
      </c>
      <c r="L10" s="21">
        <v>8</v>
      </c>
      <c r="M10" s="21">
        <v>2</v>
      </c>
      <c r="N10" s="21">
        <v>1</v>
      </c>
      <c r="O10" s="20">
        <f aca="true" t="shared" si="4" ref="O10:O15">SUM(I10:N10)</f>
        <v>71</v>
      </c>
      <c r="P10" s="21">
        <v>93</v>
      </c>
      <c r="Q10" s="20">
        <f aca="true" t="shared" si="5" ref="Q10:Q16">O10/P10*100</f>
        <v>76.34408602150538</v>
      </c>
      <c r="R10" s="17"/>
      <c r="S10" s="17">
        <v>652</v>
      </c>
      <c r="T10" s="17">
        <v>3</v>
      </c>
    </row>
    <row r="11" spans="1:20" s="11" customFormat="1" ht="31.5" customHeight="1">
      <c r="A11" s="21">
        <v>3</v>
      </c>
      <c r="B11" s="22" t="s">
        <v>13</v>
      </c>
      <c r="C11" s="21">
        <v>5</v>
      </c>
      <c r="D11" s="21">
        <v>0</v>
      </c>
      <c r="E11" s="21">
        <f t="shared" si="0"/>
        <v>0</v>
      </c>
      <c r="F11" s="21">
        <f t="shared" si="1"/>
        <v>11.135857461024498</v>
      </c>
      <c r="G11" s="21">
        <f t="shared" si="2"/>
        <v>15.590200445434299</v>
      </c>
      <c r="H11" s="21">
        <f t="shared" si="3"/>
        <v>-4.4543429844098</v>
      </c>
      <c r="I11" s="21">
        <v>25</v>
      </c>
      <c r="J11" s="21">
        <v>2</v>
      </c>
      <c r="K11" s="21">
        <v>6</v>
      </c>
      <c r="L11" s="21">
        <v>5</v>
      </c>
      <c r="M11" s="21">
        <v>2</v>
      </c>
      <c r="N11" s="21">
        <v>0</v>
      </c>
      <c r="O11" s="20">
        <f t="shared" si="4"/>
        <v>40</v>
      </c>
      <c r="P11" s="21">
        <v>75</v>
      </c>
      <c r="Q11" s="20">
        <f t="shared" si="5"/>
        <v>53.333333333333336</v>
      </c>
      <c r="R11" s="17"/>
      <c r="S11" s="17">
        <v>449</v>
      </c>
      <c r="T11" s="17">
        <v>7</v>
      </c>
    </row>
    <row r="12" spans="1:20" s="11" customFormat="1" ht="31.5" customHeight="1">
      <c r="A12" s="21">
        <v>4</v>
      </c>
      <c r="B12" s="22" t="s">
        <v>9</v>
      </c>
      <c r="C12" s="21">
        <v>8</v>
      </c>
      <c r="D12" s="21">
        <v>1</v>
      </c>
      <c r="E12" s="21">
        <f t="shared" si="0"/>
        <v>12.5</v>
      </c>
      <c r="F12" s="21">
        <f t="shared" si="1"/>
        <v>11.019283746556475</v>
      </c>
      <c r="G12" s="21">
        <f t="shared" si="2"/>
        <v>5.5096418732782375</v>
      </c>
      <c r="H12" s="21">
        <f t="shared" si="3"/>
        <v>5.5096418732782375</v>
      </c>
      <c r="I12" s="21">
        <v>45</v>
      </c>
      <c r="J12" s="21">
        <v>1</v>
      </c>
      <c r="K12" s="21">
        <v>15</v>
      </c>
      <c r="L12" s="21">
        <v>5</v>
      </c>
      <c r="M12" s="21">
        <v>2</v>
      </c>
      <c r="N12" s="21">
        <v>2</v>
      </c>
      <c r="O12" s="20">
        <f t="shared" si="4"/>
        <v>70</v>
      </c>
      <c r="P12" s="21">
        <v>102</v>
      </c>
      <c r="Q12" s="20">
        <f t="shared" si="5"/>
        <v>68.62745098039215</v>
      </c>
      <c r="R12" s="17"/>
      <c r="S12" s="17">
        <v>726</v>
      </c>
      <c r="T12" s="17">
        <v>4</v>
      </c>
    </row>
    <row r="13" spans="1:20" s="11" customFormat="1" ht="31.5" customHeight="1">
      <c r="A13" s="21">
        <v>5</v>
      </c>
      <c r="B13" s="22" t="s">
        <v>12</v>
      </c>
      <c r="C13" s="21">
        <v>5</v>
      </c>
      <c r="D13" s="21">
        <v>0</v>
      </c>
      <c r="E13" s="21">
        <f t="shared" si="0"/>
        <v>0</v>
      </c>
      <c r="F13" s="21">
        <f t="shared" si="1"/>
        <v>10.204081632653061</v>
      </c>
      <c r="G13" s="21">
        <f t="shared" si="2"/>
        <v>4.081632653061225</v>
      </c>
      <c r="H13" s="21">
        <f t="shared" si="3"/>
        <v>6.122448979591836</v>
      </c>
      <c r="I13" s="21">
        <v>28</v>
      </c>
      <c r="J13" s="21">
        <v>2</v>
      </c>
      <c r="K13" s="21">
        <v>7</v>
      </c>
      <c r="L13" s="21">
        <v>4</v>
      </c>
      <c r="M13" s="21">
        <v>3</v>
      </c>
      <c r="N13" s="21">
        <v>0</v>
      </c>
      <c r="O13" s="20">
        <f t="shared" si="4"/>
        <v>44</v>
      </c>
      <c r="P13" s="21">
        <v>71</v>
      </c>
      <c r="Q13" s="20">
        <f t="shared" si="5"/>
        <v>61.97183098591549</v>
      </c>
      <c r="R13" s="17"/>
      <c r="S13" s="17">
        <v>490</v>
      </c>
      <c r="T13" s="17">
        <v>2</v>
      </c>
    </row>
    <row r="14" spans="1:20" s="11" customFormat="1" ht="31.5" customHeight="1">
      <c r="A14" s="21">
        <v>6</v>
      </c>
      <c r="B14" s="22" t="s">
        <v>10</v>
      </c>
      <c r="C14" s="21">
        <v>10</v>
      </c>
      <c r="D14" s="21">
        <v>2</v>
      </c>
      <c r="E14" s="21">
        <f t="shared" si="0"/>
        <v>20</v>
      </c>
      <c r="F14" s="21">
        <f t="shared" si="1"/>
        <v>16.474464579901152</v>
      </c>
      <c r="G14" s="21">
        <f t="shared" si="2"/>
        <v>3.2948929159802307</v>
      </c>
      <c r="H14" s="21">
        <f t="shared" si="3"/>
        <v>13.179571663920921</v>
      </c>
      <c r="I14" s="21">
        <v>42</v>
      </c>
      <c r="J14" s="21">
        <v>2</v>
      </c>
      <c r="K14" s="21">
        <v>16</v>
      </c>
      <c r="L14" s="21">
        <v>5</v>
      </c>
      <c r="M14" s="21">
        <v>1</v>
      </c>
      <c r="N14" s="21">
        <v>1</v>
      </c>
      <c r="O14" s="20">
        <f t="shared" si="4"/>
        <v>67</v>
      </c>
      <c r="P14" s="21">
        <v>94</v>
      </c>
      <c r="Q14" s="20">
        <f t="shared" si="5"/>
        <v>71.27659574468085</v>
      </c>
      <c r="R14" s="17"/>
      <c r="S14" s="17">
        <v>607</v>
      </c>
      <c r="T14" s="17">
        <v>2</v>
      </c>
    </row>
    <row r="15" spans="1:20" s="11" customFormat="1" ht="31.5" customHeight="1">
      <c r="A15" s="21">
        <v>7</v>
      </c>
      <c r="B15" s="22" t="s">
        <v>11</v>
      </c>
      <c r="C15" s="21">
        <v>13</v>
      </c>
      <c r="D15" s="21">
        <v>3</v>
      </c>
      <c r="E15" s="21">
        <f t="shared" si="0"/>
        <v>23.076923076923077</v>
      </c>
      <c r="F15" s="21">
        <f t="shared" si="1"/>
        <v>16.75257731958763</v>
      </c>
      <c r="G15" s="21">
        <f t="shared" si="2"/>
        <v>6.443298969072164</v>
      </c>
      <c r="H15" s="21">
        <f t="shared" si="3"/>
        <v>10.309278350515466</v>
      </c>
      <c r="I15" s="21">
        <v>56</v>
      </c>
      <c r="J15" s="21">
        <v>3</v>
      </c>
      <c r="K15" s="21">
        <v>12</v>
      </c>
      <c r="L15" s="21">
        <v>7</v>
      </c>
      <c r="M15" s="21">
        <v>0</v>
      </c>
      <c r="N15" s="21">
        <v>0</v>
      </c>
      <c r="O15" s="20">
        <f t="shared" si="4"/>
        <v>78</v>
      </c>
      <c r="P15" s="21">
        <v>127</v>
      </c>
      <c r="Q15" s="20">
        <f t="shared" si="5"/>
        <v>61.417322834645674</v>
      </c>
      <c r="R15" s="17"/>
      <c r="S15" s="17">
        <v>776</v>
      </c>
      <c r="T15" s="17">
        <v>5</v>
      </c>
    </row>
    <row r="16" spans="1:20" s="11" customFormat="1" ht="35.25" customHeight="1">
      <c r="A16" s="23"/>
      <c r="B16" s="19" t="s">
        <v>16</v>
      </c>
      <c r="C16" s="19">
        <f>SUM(C9:C15)</f>
        <v>72</v>
      </c>
      <c r="D16" s="19">
        <f>SUM(D9:D15)</f>
        <v>11</v>
      </c>
      <c r="E16" s="20">
        <f t="shared" si="0"/>
        <v>15.277777777777779</v>
      </c>
      <c r="F16" s="84">
        <f t="shared" si="1"/>
        <v>15.69995638901003</v>
      </c>
      <c r="G16" s="84">
        <f t="shared" si="2"/>
        <v>6.977758395115569</v>
      </c>
      <c r="H16" s="84">
        <f t="shared" si="3"/>
        <v>8.722197993894461</v>
      </c>
      <c r="I16" s="19">
        <f>SUM(I9:I15)</f>
        <v>289</v>
      </c>
      <c r="J16" s="19">
        <f aca="true" t="shared" si="6" ref="J16:P16">SUM(J9:J15)</f>
        <v>13</v>
      </c>
      <c r="K16" s="19">
        <f t="shared" si="6"/>
        <v>98</v>
      </c>
      <c r="L16" s="19">
        <f t="shared" si="6"/>
        <v>59</v>
      </c>
      <c r="M16" s="19">
        <f t="shared" si="6"/>
        <v>20</v>
      </c>
      <c r="N16" s="19">
        <f t="shared" si="6"/>
        <v>5</v>
      </c>
      <c r="O16" s="19">
        <f t="shared" si="6"/>
        <v>484</v>
      </c>
      <c r="P16" s="19">
        <f t="shared" si="6"/>
        <v>721</v>
      </c>
      <c r="Q16" s="20">
        <f t="shared" si="5"/>
        <v>67.12898751733704</v>
      </c>
      <c r="R16" s="17"/>
      <c r="S16" s="17">
        <f>SUM(S9:S15)</f>
        <v>4586</v>
      </c>
      <c r="T16" s="17">
        <f>SUM(T9:T15)</f>
        <v>32</v>
      </c>
    </row>
    <row r="17" spans="1:22" s="11" customFormat="1" ht="18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9:19" s="11" customFormat="1" ht="18.75">
      <c r="I18" s="32"/>
      <c r="J18" s="8"/>
      <c r="K18" s="8"/>
      <c r="L18" s="8"/>
      <c r="M18" s="8"/>
      <c r="N18" s="8"/>
      <c r="O18" s="8"/>
      <c r="P18" s="8"/>
      <c r="Q18" s="8"/>
      <c r="R18" s="14"/>
      <c r="S18" s="14"/>
    </row>
    <row r="19" spans="1:19" s="11" customFormat="1" ht="18.75">
      <c r="A19" s="13"/>
      <c r="I19" s="32"/>
      <c r="J19" s="8"/>
      <c r="K19" s="8"/>
      <c r="L19" s="8"/>
      <c r="M19" s="8"/>
      <c r="N19" s="8"/>
      <c r="O19" s="8"/>
      <c r="P19" s="8"/>
      <c r="Q19" s="8"/>
      <c r="R19" s="15"/>
      <c r="S19" s="14"/>
    </row>
    <row r="20" s="11" customFormat="1" ht="18"/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1"/>
  <sheetViews>
    <sheetView zoomScalePageLayoutView="0" workbookViewId="0" topLeftCell="A1">
      <selection activeCell="A1" sqref="A1:AE12"/>
    </sheetView>
  </sheetViews>
  <sheetFormatPr defaultColWidth="9.140625" defaultRowHeight="12.75"/>
  <cols>
    <col min="1" max="1" width="5.421875" style="0" customWidth="1"/>
    <col min="2" max="2" width="15.28125" style="0" customWidth="1"/>
    <col min="3" max="3" width="4.421875" style="0" hidden="1" customWidth="1"/>
    <col min="4" max="4" width="5.7109375" style="0" customWidth="1"/>
    <col min="5" max="5" width="5.421875" style="0" customWidth="1"/>
    <col min="6" max="6" width="6.421875" style="0" customWidth="1"/>
    <col min="7" max="8" width="5.140625" style="0" customWidth="1"/>
    <col min="9" max="9" width="5.57421875" style="0" customWidth="1"/>
    <col min="10" max="10" width="0.2890625" style="0" hidden="1" customWidth="1"/>
    <col min="11" max="11" width="4.8515625" style="0" hidden="1" customWidth="1"/>
    <col min="12" max="12" width="5.140625" style="0" customWidth="1"/>
    <col min="13" max="13" width="6.421875" style="0" customWidth="1"/>
    <col min="14" max="14" width="6.7109375" style="0" customWidth="1"/>
    <col min="15" max="15" width="4.8515625" style="0" hidden="1" customWidth="1"/>
    <col min="16" max="16" width="5.28125" style="0" hidden="1" customWidth="1"/>
    <col min="17" max="17" width="6.140625" style="0" customWidth="1"/>
    <col min="18" max="18" width="6.00390625" style="0" customWidth="1"/>
    <col min="19" max="19" width="6.140625" style="0" customWidth="1"/>
    <col min="20" max="20" width="6.140625" style="0" hidden="1" customWidth="1"/>
    <col min="21" max="21" width="6.00390625" style="0" customWidth="1"/>
    <col min="22" max="22" width="4.8515625" style="0" customWidth="1"/>
    <col min="23" max="23" width="7.28125" style="0" customWidth="1"/>
    <col min="24" max="24" width="6.140625" style="0" customWidth="1"/>
    <col min="25" max="25" width="5.57421875" style="0" customWidth="1"/>
    <col min="26" max="26" width="6.421875" style="0" customWidth="1"/>
    <col min="27" max="27" width="5.28125" style="0" customWidth="1"/>
    <col min="28" max="28" width="6.8515625" style="0" customWidth="1"/>
    <col min="29" max="29" width="6.140625" style="0" customWidth="1"/>
    <col min="30" max="30" width="2.140625" style="0" hidden="1" customWidth="1"/>
    <col min="31" max="31" width="0.13671875" style="0" customWidth="1"/>
  </cols>
  <sheetData>
    <row r="1" spans="2:31" ht="26.25" customHeight="1">
      <c r="B1" s="89" t="s">
        <v>106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2:31" ht="18.75"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2"/>
      <c r="AB2" s="92"/>
      <c r="AC2" s="92"/>
      <c r="AD2" s="92"/>
      <c r="AE2" s="92"/>
    </row>
    <row r="3" spans="1:32" ht="32.25" customHeight="1">
      <c r="A3" s="52" t="s">
        <v>100</v>
      </c>
      <c r="B3" s="93" t="s">
        <v>17</v>
      </c>
      <c r="C3" s="95"/>
      <c r="D3" s="88" t="s">
        <v>3</v>
      </c>
      <c r="E3" s="88"/>
      <c r="F3" s="88"/>
      <c r="G3" s="97" t="s">
        <v>22</v>
      </c>
      <c r="H3" s="98"/>
      <c r="I3" s="98"/>
      <c r="J3" s="98"/>
      <c r="K3" s="99"/>
      <c r="L3" s="88" t="s">
        <v>23</v>
      </c>
      <c r="M3" s="88"/>
      <c r="N3" s="88"/>
      <c r="O3" s="88"/>
      <c r="P3" s="88"/>
      <c r="Q3" s="97" t="s">
        <v>24</v>
      </c>
      <c r="R3" s="98"/>
      <c r="S3" s="98"/>
      <c r="T3" s="99"/>
      <c r="U3" s="97" t="s">
        <v>25</v>
      </c>
      <c r="V3" s="98"/>
      <c r="W3" s="98"/>
      <c r="X3" s="88" t="s">
        <v>26</v>
      </c>
      <c r="Y3" s="88"/>
      <c r="Z3" s="88"/>
      <c r="AA3" s="88" t="s">
        <v>6</v>
      </c>
      <c r="AB3" s="88"/>
      <c r="AC3" s="88"/>
      <c r="AD3" s="88"/>
      <c r="AE3" s="88"/>
      <c r="AF3" s="6"/>
    </row>
    <row r="4" spans="1:33" ht="32.25" customHeight="1">
      <c r="A4" s="73" t="s">
        <v>1</v>
      </c>
      <c r="B4" s="94"/>
      <c r="C4" s="96"/>
      <c r="D4" s="64" t="s">
        <v>32</v>
      </c>
      <c r="E4" s="64" t="s">
        <v>33</v>
      </c>
      <c r="F4" s="64" t="s">
        <v>34</v>
      </c>
      <c r="G4" s="64" t="s">
        <v>32</v>
      </c>
      <c r="H4" s="64" t="s">
        <v>33</v>
      </c>
      <c r="I4" s="64" t="s">
        <v>34</v>
      </c>
      <c r="J4" s="64" t="s">
        <v>27</v>
      </c>
      <c r="K4" s="64" t="s">
        <v>28</v>
      </c>
      <c r="L4" s="64" t="s">
        <v>32</v>
      </c>
      <c r="M4" s="64" t="s">
        <v>33</v>
      </c>
      <c r="N4" s="64" t="s">
        <v>34</v>
      </c>
      <c r="O4" s="64" t="s">
        <v>28</v>
      </c>
      <c r="P4" s="64" t="s">
        <v>30</v>
      </c>
      <c r="Q4" s="64" t="s">
        <v>32</v>
      </c>
      <c r="R4" s="64" t="s">
        <v>33</v>
      </c>
      <c r="S4" s="64" t="s">
        <v>34</v>
      </c>
      <c r="T4" s="64" t="s">
        <v>29</v>
      </c>
      <c r="U4" s="64" t="s">
        <v>32</v>
      </c>
      <c r="V4" s="64" t="s">
        <v>33</v>
      </c>
      <c r="W4" s="64" t="s">
        <v>34</v>
      </c>
      <c r="X4" s="64" t="s">
        <v>32</v>
      </c>
      <c r="Y4" s="64" t="s">
        <v>33</v>
      </c>
      <c r="Z4" s="64" t="s">
        <v>34</v>
      </c>
      <c r="AA4" s="67" t="s">
        <v>32</v>
      </c>
      <c r="AB4" s="65" t="s">
        <v>33</v>
      </c>
      <c r="AC4" s="66" t="s">
        <v>34</v>
      </c>
      <c r="AD4" s="9"/>
      <c r="AE4" s="9"/>
      <c r="AF4" s="34"/>
      <c r="AG4" s="34"/>
    </row>
    <row r="5" spans="1:33" ht="32.25" customHeight="1">
      <c r="A5" s="63">
        <v>1</v>
      </c>
      <c r="B5" s="76" t="s">
        <v>91</v>
      </c>
      <c r="C5" s="3"/>
      <c r="D5" s="86">
        <v>12</v>
      </c>
      <c r="E5" s="87">
        <v>14</v>
      </c>
      <c r="F5" s="86">
        <f>E5/D5*100</f>
        <v>116.66666666666667</v>
      </c>
      <c r="G5" s="86">
        <v>0</v>
      </c>
      <c r="H5" s="86">
        <v>0</v>
      </c>
      <c r="I5" s="86"/>
      <c r="J5" s="86">
        <v>6</v>
      </c>
      <c r="K5" s="86">
        <v>4</v>
      </c>
      <c r="L5" s="86">
        <v>16</v>
      </c>
      <c r="M5" s="86">
        <v>23</v>
      </c>
      <c r="N5" s="86">
        <f>M5/L5*100</f>
        <v>143.75</v>
      </c>
      <c r="O5" s="86">
        <v>0</v>
      </c>
      <c r="P5" s="86">
        <v>1</v>
      </c>
      <c r="Q5" s="86">
        <v>18</v>
      </c>
      <c r="R5" s="86">
        <v>25</v>
      </c>
      <c r="S5" s="86">
        <f>R5/Q5*100</f>
        <v>138.88888888888889</v>
      </c>
      <c r="T5" s="86">
        <v>1</v>
      </c>
      <c r="U5" s="86">
        <v>5</v>
      </c>
      <c r="V5" s="86">
        <v>10</v>
      </c>
      <c r="W5" s="86">
        <f>V5/U5*100</f>
        <v>200</v>
      </c>
      <c r="X5" s="86">
        <v>0</v>
      </c>
      <c r="Y5" s="86">
        <v>0</v>
      </c>
      <c r="Z5" s="86"/>
      <c r="AA5" s="86">
        <f aca="true" t="shared" si="0" ref="AA5:AB12">X5+U5+Q5+L5+G5+D5</f>
        <v>51</v>
      </c>
      <c r="AB5" s="87">
        <f t="shared" si="0"/>
        <v>72</v>
      </c>
      <c r="AC5" s="85">
        <f>AB5/AA5*100</f>
        <v>141.1764705882353</v>
      </c>
      <c r="AF5" s="36"/>
      <c r="AG5" s="36"/>
    </row>
    <row r="6" spans="1:33" ht="32.25" customHeight="1">
      <c r="A6" s="63">
        <v>2</v>
      </c>
      <c r="B6" s="76" t="s">
        <v>8</v>
      </c>
      <c r="C6" s="3"/>
      <c r="D6" s="86">
        <v>8</v>
      </c>
      <c r="E6" s="87">
        <v>8</v>
      </c>
      <c r="F6" s="86">
        <f aca="true" t="shared" si="1" ref="F6:F12">E6/D6*100</f>
        <v>100</v>
      </c>
      <c r="G6" s="86">
        <v>0</v>
      </c>
      <c r="H6" s="86">
        <v>0</v>
      </c>
      <c r="I6" s="86"/>
      <c r="J6" s="86">
        <v>12</v>
      </c>
      <c r="K6" s="86">
        <v>2</v>
      </c>
      <c r="L6" s="86">
        <v>12</v>
      </c>
      <c r="M6" s="86">
        <v>19</v>
      </c>
      <c r="N6" s="86">
        <f aca="true" t="shared" si="2" ref="N6:N12">M6/L6*100</f>
        <v>158.33333333333331</v>
      </c>
      <c r="O6" s="86">
        <v>100</v>
      </c>
      <c r="P6" s="86">
        <v>0</v>
      </c>
      <c r="Q6" s="86">
        <v>9</v>
      </c>
      <c r="R6" s="86">
        <v>8</v>
      </c>
      <c r="S6" s="86">
        <f aca="true" t="shared" si="3" ref="S6:S12">R6/Q6*100</f>
        <v>88.88888888888889</v>
      </c>
      <c r="T6" s="86">
        <v>2</v>
      </c>
      <c r="U6" s="86">
        <v>2</v>
      </c>
      <c r="V6" s="86">
        <v>2</v>
      </c>
      <c r="W6" s="86">
        <f aca="true" t="shared" si="4" ref="W6:W12">V6/U6*100</f>
        <v>100</v>
      </c>
      <c r="X6" s="86">
        <v>0</v>
      </c>
      <c r="Y6" s="86">
        <v>0</v>
      </c>
      <c r="Z6" s="86"/>
      <c r="AA6" s="86">
        <f t="shared" si="0"/>
        <v>31</v>
      </c>
      <c r="AB6" s="87">
        <f t="shared" si="0"/>
        <v>37</v>
      </c>
      <c r="AC6" s="85">
        <f aca="true" t="shared" si="5" ref="AC6:AC12">AB6/AA6*100</f>
        <v>119.35483870967742</v>
      </c>
      <c r="AF6" s="35"/>
      <c r="AG6" s="35"/>
    </row>
    <row r="7" spans="1:33" ht="32.25" customHeight="1">
      <c r="A7" s="63">
        <v>3</v>
      </c>
      <c r="B7" s="76" t="s">
        <v>13</v>
      </c>
      <c r="C7" s="3"/>
      <c r="D7" s="86">
        <v>6</v>
      </c>
      <c r="E7" s="87">
        <v>7</v>
      </c>
      <c r="F7" s="86">
        <f t="shared" si="1"/>
        <v>116.66666666666667</v>
      </c>
      <c r="G7" s="86">
        <v>0</v>
      </c>
      <c r="H7" s="86">
        <v>0</v>
      </c>
      <c r="I7" s="86"/>
      <c r="J7" s="86">
        <v>9</v>
      </c>
      <c r="K7" s="86">
        <v>4</v>
      </c>
      <c r="L7" s="86">
        <v>6</v>
      </c>
      <c r="M7" s="86">
        <v>6</v>
      </c>
      <c r="N7" s="86">
        <f t="shared" si="2"/>
        <v>100</v>
      </c>
      <c r="O7" s="86">
        <v>0</v>
      </c>
      <c r="P7" s="86">
        <v>0</v>
      </c>
      <c r="Q7" s="86">
        <v>5</v>
      </c>
      <c r="R7" s="86">
        <v>5</v>
      </c>
      <c r="S7" s="86">
        <f t="shared" si="3"/>
        <v>100</v>
      </c>
      <c r="T7" s="86">
        <v>1</v>
      </c>
      <c r="U7" s="86">
        <v>2</v>
      </c>
      <c r="V7" s="86">
        <v>2</v>
      </c>
      <c r="W7" s="86">
        <f t="shared" si="4"/>
        <v>100</v>
      </c>
      <c r="X7" s="86">
        <v>1</v>
      </c>
      <c r="Y7" s="86">
        <v>0</v>
      </c>
      <c r="Z7" s="86"/>
      <c r="AA7" s="86">
        <f t="shared" si="0"/>
        <v>20</v>
      </c>
      <c r="AB7" s="87">
        <f t="shared" si="0"/>
        <v>20</v>
      </c>
      <c r="AC7" s="85">
        <f t="shared" si="5"/>
        <v>100</v>
      </c>
      <c r="AF7" s="35"/>
      <c r="AG7" s="35"/>
    </row>
    <row r="8" spans="1:33" ht="32.25" customHeight="1">
      <c r="A8" s="63">
        <v>4</v>
      </c>
      <c r="B8" s="76" t="s">
        <v>9</v>
      </c>
      <c r="C8" s="3"/>
      <c r="D8" s="86">
        <v>9</v>
      </c>
      <c r="E8" s="87">
        <v>9</v>
      </c>
      <c r="F8" s="86">
        <f t="shared" si="1"/>
        <v>100</v>
      </c>
      <c r="G8" s="86">
        <v>0</v>
      </c>
      <c r="H8" s="86">
        <v>0</v>
      </c>
      <c r="I8" s="86"/>
      <c r="J8" s="86">
        <v>8</v>
      </c>
      <c r="K8" s="86">
        <v>2</v>
      </c>
      <c r="L8" s="86">
        <v>10</v>
      </c>
      <c r="M8" s="86">
        <v>15</v>
      </c>
      <c r="N8" s="86">
        <f t="shared" si="2"/>
        <v>150</v>
      </c>
      <c r="O8" s="86">
        <v>33.33333333333333</v>
      </c>
      <c r="P8" s="86">
        <v>0</v>
      </c>
      <c r="Q8" s="86">
        <v>8</v>
      </c>
      <c r="R8" s="86">
        <v>5</v>
      </c>
      <c r="S8" s="86">
        <f t="shared" si="3"/>
        <v>62.5</v>
      </c>
      <c r="T8" s="86">
        <v>3</v>
      </c>
      <c r="U8" s="86">
        <v>3</v>
      </c>
      <c r="V8" s="86">
        <v>2</v>
      </c>
      <c r="W8" s="86">
        <f t="shared" si="4"/>
        <v>66.66666666666666</v>
      </c>
      <c r="X8" s="86">
        <v>0</v>
      </c>
      <c r="Y8" s="86">
        <v>0</v>
      </c>
      <c r="Z8" s="86"/>
      <c r="AA8" s="86">
        <f t="shared" si="0"/>
        <v>30</v>
      </c>
      <c r="AB8" s="87">
        <f t="shared" si="0"/>
        <v>31</v>
      </c>
      <c r="AC8" s="85">
        <f t="shared" si="5"/>
        <v>103.33333333333334</v>
      </c>
      <c r="AF8" s="35"/>
      <c r="AG8" s="35"/>
    </row>
    <row r="9" spans="1:33" ht="32.25" customHeight="1">
      <c r="A9" s="63">
        <v>5</v>
      </c>
      <c r="B9" s="76" t="s">
        <v>12</v>
      </c>
      <c r="C9" s="3"/>
      <c r="D9" s="86">
        <v>6</v>
      </c>
      <c r="E9" s="87">
        <v>7</v>
      </c>
      <c r="F9" s="86">
        <f t="shared" si="1"/>
        <v>116.66666666666667</v>
      </c>
      <c r="G9" s="86">
        <v>1</v>
      </c>
      <c r="H9" s="86">
        <v>1</v>
      </c>
      <c r="I9" s="86">
        <v>100</v>
      </c>
      <c r="J9" s="86">
        <v>10</v>
      </c>
      <c r="K9" s="86">
        <v>3</v>
      </c>
      <c r="L9" s="86">
        <v>4</v>
      </c>
      <c r="M9" s="86">
        <v>7</v>
      </c>
      <c r="N9" s="86">
        <f t="shared" si="2"/>
        <v>175</v>
      </c>
      <c r="O9" s="86">
        <v>175</v>
      </c>
      <c r="P9" s="86">
        <v>0</v>
      </c>
      <c r="Q9" s="86">
        <v>6</v>
      </c>
      <c r="R9" s="86">
        <v>4</v>
      </c>
      <c r="S9" s="86">
        <f t="shared" si="3"/>
        <v>66.66666666666666</v>
      </c>
      <c r="T9" s="86">
        <v>4</v>
      </c>
      <c r="U9" s="86">
        <v>2</v>
      </c>
      <c r="V9" s="86">
        <v>3</v>
      </c>
      <c r="W9" s="86">
        <f t="shared" si="4"/>
        <v>150</v>
      </c>
      <c r="X9" s="86">
        <v>1</v>
      </c>
      <c r="Y9" s="86">
        <v>0</v>
      </c>
      <c r="Z9" s="86"/>
      <c r="AA9" s="86">
        <f t="shared" si="0"/>
        <v>20</v>
      </c>
      <c r="AB9" s="87">
        <f t="shared" si="0"/>
        <v>22</v>
      </c>
      <c r="AC9" s="85">
        <f t="shared" si="5"/>
        <v>110.00000000000001</v>
      </c>
      <c r="AF9" s="35"/>
      <c r="AG9" s="35"/>
    </row>
    <row r="10" spans="1:33" ht="32.25" customHeight="1">
      <c r="A10" s="63">
        <v>6</v>
      </c>
      <c r="B10" s="76" t="s">
        <v>10</v>
      </c>
      <c r="C10" s="3"/>
      <c r="D10" s="86">
        <v>8</v>
      </c>
      <c r="E10" s="87">
        <v>3</v>
      </c>
      <c r="F10" s="86">
        <f t="shared" si="1"/>
        <v>37.5</v>
      </c>
      <c r="G10" s="86">
        <v>0</v>
      </c>
      <c r="H10" s="86">
        <v>0</v>
      </c>
      <c r="I10" s="86"/>
      <c r="J10" s="86">
        <v>9</v>
      </c>
      <c r="K10" s="86">
        <v>3</v>
      </c>
      <c r="L10" s="86">
        <v>9</v>
      </c>
      <c r="M10" s="86">
        <v>16</v>
      </c>
      <c r="N10" s="86">
        <f t="shared" si="2"/>
        <v>177.77777777777777</v>
      </c>
      <c r="O10" s="86">
        <v>200</v>
      </c>
      <c r="P10" s="86">
        <v>1</v>
      </c>
      <c r="Q10" s="86">
        <v>8</v>
      </c>
      <c r="R10" s="86">
        <v>5</v>
      </c>
      <c r="S10" s="86">
        <f t="shared" si="3"/>
        <v>62.5</v>
      </c>
      <c r="T10" s="86">
        <v>1</v>
      </c>
      <c r="U10" s="86">
        <v>1</v>
      </c>
      <c r="V10" s="86">
        <v>1</v>
      </c>
      <c r="W10" s="86">
        <f t="shared" si="4"/>
        <v>100</v>
      </c>
      <c r="X10" s="86">
        <v>1</v>
      </c>
      <c r="Y10" s="86">
        <v>0</v>
      </c>
      <c r="Z10" s="86"/>
      <c r="AA10" s="86">
        <f t="shared" si="0"/>
        <v>27</v>
      </c>
      <c r="AB10" s="87">
        <f t="shared" si="0"/>
        <v>25</v>
      </c>
      <c r="AC10" s="85">
        <f t="shared" si="5"/>
        <v>92.5925925925926</v>
      </c>
      <c r="AF10" s="35"/>
      <c r="AG10" s="35"/>
    </row>
    <row r="11" spans="1:33" ht="32.25" customHeight="1">
      <c r="A11" s="63">
        <v>7</v>
      </c>
      <c r="B11" s="76" t="s">
        <v>11</v>
      </c>
      <c r="C11" s="3"/>
      <c r="D11" s="86">
        <v>11</v>
      </c>
      <c r="E11" s="87">
        <v>9</v>
      </c>
      <c r="F11" s="86">
        <f t="shared" si="1"/>
        <v>81.81818181818183</v>
      </c>
      <c r="G11" s="86">
        <v>0</v>
      </c>
      <c r="H11" s="86">
        <v>0</v>
      </c>
      <c r="I11" s="86"/>
      <c r="J11" s="86">
        <v>7</v>
      </c>
      <c r="K11" s="86">
        <v>6</v>
      </c>
      <c r="L11" s="86">
        <v>8</v>
      </c>
      <c r="M11" s="86">
        <v>12</v>
      </c>
      <c r="N11" s="86">
        <f t="shared" si="2"/>
        <v>150</v>
      </c>
      <c r="O11" s="86">
        <v>100</v>
      </c>
      <c r="P11" s="86">
        <v>1</v>
      </c>
      <c r="Q11" s="86">
        <v>9</v>
      </c>
      <c r="R11" s="86">
        <v>7</v>
      </c>
      <c r="S11" s="86">
        <f t="shared" si="3"/>
        <v>77.77777777777779</v>
      </c>
      <c r="T11" s="86">
        <v>4</v>
      </c>
      <c r="U11" s="86">
        <v>2</v>
      </c>
      <c r="V11" s="86">
        <v>0</v>
      </c>
      <c r="W11" s="86">
        <f t="shared" si="4"/>
        <v>0</v>
      </c>
      <c r="X11" s="86">
        <v>1</v>
      </c>
      <c r="Y11" s="86">
        <v>0</v>
      </c>
      <c r="Z11" s="86"/>
      <c r="AA11" s="86">
        <f t="shared" si="0"/>
        <v>31</v>
      </c>
      <c r="AB11" s="87">
        <f t="shared" si="0"/>
        <v>28</v>
      </c>
      <c r="AC11" s="85">
        <f t="shared" si="5"/>
        <v>90.32258064516128</v>
      </c>
      <c r="AF11" s="35"/>
      <c r="AG11" s="35"/>
    </row>
    <row r="12" spans="1:33" ht="32.25" customHeight="1">
      <c r="A12" s="72"/>
      <c r="B12" s="57" t="s">
        <v>31</v>
      </c>
      <c r="C12" s="3"/>
      <c r="D12" s="62">
        <f>SUM(D5:D11)</f>
        <v>60</v>
      </c>
      <c r="E12" s="62">
        <f>SUM(E5:E11)</f>
        <v>57</v>
      </c>
      <c r="F12" s="62">
        <f t="shared" si="1"/>
        <v>95</v>
      </c>
      <c r="G12" s="62">
        <v>1</v>
      </c>
      <c r="H12" s="62">
        <v>1</v>
      </c>
      <c r="I12" s="62">
        <v>100</v>
      </c>
      <c r="J12" s="62">
        <v>75</v>
      </c>
      <c r="K12" s="62">
        <v>27</v>
      </c>
      <c r="L12" s="62">
        <f>SUM(L5:L11)</f>
        <v>65</v>
      </c>
      <c r="M12" s="62">
        <f>SUM(M5:M11)</f>
        <v>98</v>
      </c>
      <c r="N12" s="62">
        <f t="shared" si="2"/>
        <v>150.76923076923077</v>
      </c>
      <c r="O12" s="62">
        <v>95</v>
      </c>
      <c r="P12" s="62">
        <v>4</v>
      </c>
      <c r="Q12" s="62">
        <f>SUM(Q5:Q11)</f>
        <v>63</v>
      </c>
      <c r="R12" s="62">
        <f>SUM(R5:R11)</f>
        <v>59</v>
      </c>
      <c r="S12" s="62">
        <f t="shared" si="3"/>
        <v>93.65079365079364</v>
      </c>
      <c r="T12" s="62">
        <v>20</v>
      </c>
      <c r="U12" s="62">
        <f>SUM(U5:U11)</f>
        <v>17</v>
      </c>
      <c r="V12" s="62">
        <f>SUM(V5:V11)</f>
        <v>20</v>
      </c>
      <c r="W12" s="62">
        <f t="shared" si="4"/>
        <v>117.64705882352942</v>
      </c>
      <c r="X12" s="62">
        <f>SUM(X5:X11)</f>
        <v>4</v>
      </c>
      <c r="Y12" s="62">
        <f>SUM(Y5:Y11)</f>
        <v>0</v>
      </c>
      <c r="Z12" s="62">
        <f>Y12/X12*100</f>
        <v>0</v>
      </c>
      <c r="AA12" s="62">
        <f t="shared" si="0"/>
        <v>210</v>
      </c>
      <c r="AB12" s="74">
        <f t="shared" si="0"/>
        <v>235</v>
      </c>
      <c r="AC12" s="85">
        <f t="shared" si="5"/>
        <v>111.90476190476191</v>
      </c>
      <c r="AF12" s="35"/>
      <c r="AG12" s="35"/>
    </row>
    <row r="13" spans="2:33" ht="28.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F13" s="35"/>
      <c r="AG13" s="35"/>
    </row>
    <row r="14" spans="2:32" ht="12.75">
      <c r="B14" s="4"/>
      <c r="C14" s="4"/>
      <c r="D14" s="4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6"/>
    </row>
    <row r="15" spans="2:32" ht="12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6"/>
    </row>
    <row r="16" spans="2:32" ht="12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6"/>
    </row>
    <row r="17" spans="2:32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6"/>
    </row>
    <row r="18" spans="2:32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6"/>
    </row>
    <row r="19" spans="2:32" ht="12.75">
      <c r="B19" s="4"/>
      <c r="C19" s="4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4"/>
      <c r="AE19" s="4"/>
      <c r="AF19" s="6"/>
    </row>
    <row r="20" spans="2:32" ht="12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4"/>
      <c r="AF20" s="6"/>
    </row>
    <row r="21" spans="2:32" ht="12.75">
      <c r="B21" s="6"/>
      <c r="C21" s="6"/>
      <c r="D21" s="6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6"/>
      <c r="AE21" s="6"/>
      <c r="AF21" s="6"/>
    </row>
  </sheetData>
  <sheetProtection/>
  <mergeCells count="11">
    <mergeCell ref="X3:Z3"/>
    <mergeCell ref="AA3:AE3"/>
    <mergeCell ref="B1:AE1"/>
    <mergeCell ref="B2:AE2"/>
    <mergeCell ref="B3:B4"/>
    <mergeCell ref="C3:C4"/>
    <mergeCell ref="D3:F3"/>
    <mergeCell ref="G3:K3"/>
    <mergeCell ref="L3:P3"/>
    <mergeCell ref="Q3:T3"/>
    <mergeCell ref="U3:W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7">
      <selection activeCell="A1" sqref="A1:I13"/>
    </sheetView>
  </sheetViews>
  <sheetFormatPr defaultColWidth="9.140625" defaultRowHeight="12.75"/>
  <cols>
    <col min="1" max="1" width="5.8515625" style="0" customWidth="1"/>
    <col min="2" max="2" width="21.7109375" style="0" customWidth="1"/>
    <col min="3" max="3" width="18.00390625" style="0" customWidth="1"/>
    <col min="4" max="7" width="16.140625" style="0" customWidth="1"/>
    <col min="8" max="8" width="15.8515625" style="0" customWidth="1"/>
    <col min="9" max="9" width="19.140625" style="0" customWidth="1"/>
  </cols>
  <sheetData>
    <row r="1" spans="1:13" s="39" customFormat="1" ht="24.75" customHeight="1">
      <c r="A1" s="37" t="s">
        <v>20</v>
      </c>
      <c r="B1" s="37" t="s">
        <v>46</v>
      </c>
      <c r="C1" s="8" t="s">
        <v>105</v>
      </c>
      <c r="D1" s="8"/>
      <c r="E1" s="8"/>
      <c r="F1" s="32"/>
      <c r="G1" s="32"/>
      <c r="H1" s="38"/>
      <c r="I1" s="38"/>
      <c r="J1" s="38"/>
      <c r="K1" s="38"/>
      <c r="L1" s="38"/>
      <c r="M1" s="38"/>
    </row>
    <row r="2" spans="1:13" s="39" customFormat="1" ht="16.5">
      <c r="A2" s="37" t="s">
        <v>82</v>
      </c>
      <c r="B2" s="37"/>
      <c r="C2" s="37"/>
      <c r="D2" s="37" t="s">
        <v>81</v>
      </c>
      <c r="E2" s="38"/>
      <c r="F2" s="38"/>
      <c r="G2" s="38"/>
      <c r="H2" s="38"/>
      <c r="I2" s="38"/>
      <c r="J2" s="38"/>
      <c r="K2" s="38"/>
      <c r="L2" s="38"/>
      <c r="M2" s="38"/>
    </row>
    <row r="3" spans="1:13" ht="30" customHeight="1">
      <c r="A3" s="40"/>
      <c r="B3" s="41"/>
      <c r="C3" s="40" t="s">
        <v>35</v>
      </c>
      <c r="D3" s="42" t="s">
        <v>92</v>
      </c>
      <c r="E3" s="42"/>
      <c r="F3" s="43"/>
      <c r="G3" s="44"/>
      <c r="H3" s="44" t="s">
        <v>35</v>
      </c>
      <c r="I3" s="44" t="s">
        <v>35</v>
      </c>
      <c r="J3" s="12"/>
      <c r="K3" s="2"/>
      <c r="L3" s="2"/>
      <c r="M3" s="2"/>
    </row>
    <row r="4" spans="1:14" ht="30" customHeight="1">
      <c r="A4" s="45" t="s">
        <v>21</v>
      </c>
      <c r="B4" s="45" t="s">
        <v>17</v>
      </c>
      <c r="C4" s="45"/>
      <c r="D4" s="40" t="s">
        <v>37</v>
      </c>
      <c r="E4" s="40" t="s">
        <v>37</v>
      </c>
      <c r="F4" s="40" t="s">
        <v>40</v>
      </c>
      <c r="G4" s="40" t="s">
        <v>42</v>
      </c>
      <c r="H4" s="45"/>
      <c r="I4" s="45"/>
      <c r="J4" s="12"/>
      <c r="K4" s="2"/>
      <c r="L4" s="2"/>
      <c r="M4" s="2"/>
      <c r="N4" s="2"/>
    </row>
    <row r="5" spans="1:14" ht="30" customHeight="1">
      <c r="A5" s="46"/>
      <c r="B5" s="46"/>
      <c r="C5" s="47" t="s">
        <v>36</v>
      </c>
      <c r="D5" s="47" t="s">
        <v>38</v>
      </c>
      <c r="E5" s="47" t="s">
        <v>39</v>
      </c>
      <c r="F5" s="47" t="s">
        <v>41</v>
      </c>
      <c r="G5" s="47" t="s">
        <v>43</v>
      </c>
      <c r="H5" s="47" t="s">
        <v>44</v>
      </c>
      <c r="I5" s="47" t="s">
        <v>45</v>
      </c>
      <c r="J5" s="2"/>
      <c r="K5" s="2"/>
      <c r="M5" s="2"/>
      <c r="N5" s="2"/>
    </row>
    <row r="6" spans="1:14" ht="30" customHeight="1">
      <c r="A6" s="63">
        <v>1</v>
      </c>
      <c r="B6" s="59" t="s">
        <v>91</v>
      </c>
      <c r="C6" s="50">
        <v>873</v>
      </c>
      <c r="D6" s="50">
        <v>20</v>
      </c>
      <c r="E6" s="50">
        <v>9</v>
      </c>
      <c r="F6" s="50">
        <v>5</v>
      </c>
      <c r="G6" s="50">
        <v>24</v>
      </c>
      <c r="H6" s="50">
        <v>899</v>
      </c>
      <c r="I6" s="50">
        <f>J6/2</f>
        <v>886</v>
      </c>
      <c r="J6" s="12">
        <f aca="true" t="shared" si="0" ref="J6:J13">H6+C6</f>
        <v>1772</v>
      </c>
      <c r="K6" s="2"/>
      <c r="L6" s="2"/>
      <c r="M6" s="2"/>
      <c r="N6" s="2"/>
    </row>
    <row r="7" spans="1:14" ht="30" customHeight="1">
      <c r="A7" s="63">
        <v>2</v>
      </c>
      <c r="B7" s="59" t="s">
        <v>8</v>
      </c>
      <c r="C7" s="50">
        <v>646</v>
      </c>
      <c r="D7" s="50">
        <v>11</v>
      </c>
      <c r="E7" s="50">
        <v>3</v>
      </c>
      <c r="F7" s="50">
        <v>1</v>
      </c>
      <c r="G7" s="50">
        <v>4</v>
      </c>
      <c r="H7" s="50">
        <v>657</v>
      </c>
      <c r="I7" s="50">
        <f aca="true" t="shared" si="1" ref="I7:I13">J7/2</f>
        <v>651.5</v>
      </c>
      <c r="J7" s="12">
        <f t="shared" si="0"/>
        <v>1303</v>
      </c>
      <c r="K7" s="2"/>
      <c r="L7" s="2"/>
      <c r="M7" s="2"/>
      <c r="N7" s="2"/>
    </row>
    <row r="8" spans="1:14" ht="30" customHeight="1">
      <c r="A8" s="63">
        <v>3</v>
      </c>
      <c r="B8" s="59" t="s">
        <v>13</v>
      </c>
      <c r="C8" s="50">
        <v>448</v>
      </c>
      <c r="D8" s="50">
        <v>5</v>
      </c>
      <c r="E8" s="50">
        <v>7</v>
      </c>
      <c r="F8" s="50">
        <v>0</v>
      </c>
      <c r="G8" s="50">
        <v>4</v>
      </c>
      <c r="H8" s="50">
        <v>449</v>
      </c>
      <c r="I8" s="50">
        <f t="shared" si="1"/>
        <v>448.5</v>
      </c>
      <c r="J8" s="12">
        <f t="shared" si="0"/>
        <v>897</v>
      </c>
      <c r="K8" s="2"/>
      <c r="L8" s="2"/>
      <c r="M8" s="2"/>
      <c r="N8" s="2"/>
    </row>
    <row r="9" spans="1:14" ht="30" customHeight="1">
      <c r="A9" s="63">
        <v>4</v>
      </c>
      <c r="B9" s="59" t="s">
        <v>9</v>
      </c>
      <c r="C9" s="50">
        <v>723</v>
      </c>
      <c r="D9" s="50">
        <v>8</v>
      </c>
      <c r="E9" s="50">
        <v>4</v>
      </c>
      <c r="F9" s="50">
        <v>1</v>
      </c>
      <c r="G9" s="50">
        <v>3</v>
      </c>
      <c r="H9" s="50">
        <v>729</v>
      </c>
      <c r="I9" s="50">
        <f t="shared" si="1"/>
        <v>726</v>
      </c>
      <c r="J9" s="12">
        <f t="shared" si="0"/>
        <v>1452</v>
      </c>
      <c r="K9" s="2"/>
      <c r="L9" s="2"/>
      <c r="M9" s="2"/>
      <c r="N9" s="2"/>
    </row>
    <row r="10" spans="1:14" ht="30" customHeight="1">
      <c r="A10" s="63">
        <v>5</v>
      </c>
      <c r="B10" s="59" t="s">
        <v>12</v>
      </c>
      <c r="C10" s="50">
        <v>486</v>
      </c>
      <c r="D10" s="50">
        <v>5</v>
      </c>
      <c r="E10" s="50">
        <v>2</v>
      </c>
      <c r="F10" s="50">
        <v>5</v>
      </c>
      <c r="G10" s="50">
        <v>11</v>
      </c>
      <c r="H10" s="50">
        <v>495</v>
      </c>
      <c r="I10" s="50">
        <f t="shared" si="1"/>
        <v>490.5</v>
      </c>
      <c r="J10" s="12">
        <f t="shared" si="0"/>
        <v>981</v>
      </c>
      <c r="K10" s="2"/>
      <c r="L10" s="2"/>
      <c r="M10" s="2"/>
      <c r="N10" s="2"/>
    </row>
    <row r="11" spans="1:14" ht="30" customHeight="1">
      <c r="A11" s="63">
        <v>6</v>
      </c>
      <c r="B11" s="59" t="s">
        <v>10</v>
      </c>
      <c r="C11" s="50">
        <v>599</v>
      </c>
      <c r="D11" s="50">
        <v>10</v>
      </c>
      <c r="E11" s="50">
        <v>2</v>
      </c>
      <c r="F11" s="50">
        <v>0</v>
      </c>
      <c r="G11" s="50">
        <v>9</v>
      </c>
      <c r="H11" s="50">
        <v>614</v>
      </c>
      <c r="I11" s="50">
        <f t="shared" si="1"/>
        <v>606.5</v>
      </c>
      <c r="J11" s="12">
        <f t="shared" si="0"/>
        <v>1213</v>
      </c>
      <c r="K11" s="2"/>
      <c r="L11" s="2"/>
      <c r="M11" s="2"/>
      <c r="N11" s="2"/>
    </row>
    <row r="12" spans="1:14" ht="30" customHeight="1">
      <c r="A12" s="63">
        <v>7</v>
      </c>
      <c r="B12" s="59" t="s">
        <v>11</v>
      </c>
      <c r="C12" s="50">
        <v>769</v>
      </c>
      <c r="D12" s="50">
        <v>13</v>
      </c>
      <c r="E12" s="50">
        <v>5</v>
      </c>
      <c r="F12" s="50">
        <v>0</v>
      </c>
      <c r="G12" s="50">
        <v>9</v>
      </c>
      <c r="H12" s="50">
        <v>786</v>
      </c>
      <c r="I12" s="50">
        <f t="shared" si="1"/>
        <v>777.5</v>
      </c>
      <c r="J12" s="12">
        <f t="shared" si="0"/>
        <v>1555</v>
      </c>
      <c r="K12" s="2"/>
      <c r="L12" s="2"/>
      <c r="M12" s="2"/>
      <c r="N12" s="2"/>
    </row>
    <row r="13" spans="1:14" ht="30" customHeight="1">
      <c r="A13" s="48"/>
      <c r="B13" s="51" t="s">
        <v>16</v>
      </c>
      <c r="C13" s="51">
        <f aca="true" t="shared" si="2" ref="C13:H13">SUM(C6:C12)</f>
        <v>4544</v>
      </c>
      <c r="D13" s="51">
        <f t="shared" si="2"/>
        <v>72</v>
      </c>
      <c r="E13" s="51">
        <f t="shared" si="2"/>
        <v>32</v>
      </c>
      <c r="F13" s="51">
        <f t="shared" si="2"/>
        <v>12</v>
      </c>
      <c r="G13" s="51">
        <f t="shared" si="2"/>
        <v>64</v>
      </c>
      <c r="H13" s="51">
        <f t="shared" si="2"/>
        <v>4629</v>
      </c>
      <c r="I13" s="51">
        <f t="shared" si="1"/>
        <v>4586.5</v>
      </c>
      <c r="J13" s="12">
        <f t="shared" si="0"/>
        <v>9173</v>
      </c>
      <c r="K13" s="2"/>
      <c r="L13" s="2"/>
      <c r="M13" s="2"/>
      <c r="N13" s="2"/>
    </row>
    <row r="14" spans="1:9" ht="12.75">
      <c r="A14" s="39"/>
      <c r="B14" s="39"/>
      <c r="C14" s="39"/>
      <c r="D14" s="39"/>
      <c r="E14" s="39"/>
      <c r="F14" s="39"/>
      <c r="G14" s="39"/>
      <c r="H14" s="39"/>
      <c r="I14" s="39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7">
      <selection activeCell="A1" sqref="A1:M13"/>
    </sheetView>
  </sheetViews>
  <sheetFormatPr defaultColWidth="9.140625" defaultRowHeight="12.75"/>
  <cols>
    <col min="1" max="1" width="5.8515625" style="0" customWidth="1"/>
    <col min="2" max="2" width="17.28125" style="0" customWidth="1"/>
    <col min="3" max="3" width="12.28125" style="0" customWidth="1"/>
    <col min="4" max="4" width="18.140625" style="0" customWidth="1"/>
    <col min="5" max="5" width="15.421875" style="0" customWidth="1"/>
    <col min="6" max="6" width="12.8515625" style="0" customWidth="1"/>
    <col min="7" max="7" width="8.7109375" style="0" customWidth="1"/>
    <col min="8" max="8" width="8.28125" style="0" customWidth="1"/>
    <col min="9" max="10" width="8.140625" style="0" customWidth="1"/>
    <col min="11" max="11" width="8.00390625" style="0" customWidth="1"/>
    <col min="12" max="12" width="7.57421875" style="0" customWidth="1"/>
    <col min="13" max="13" width="14.00390625" style="0" customWidth="1"/>
  </cols>
  <sheetData>
    <row r="1" spans="1:18" ht="26.25" customHeight="1">
      <c r="A1" s="8" t="s">
        <v>107</v>
      </c>
      <c r="B1" s="8"/>
      <c r="C1" s="8"/>
      <c r="D1" s="8"/>
      <c r="E1" s="8"/>
      <c r="F1" s="8"/>
      <c r="G1" s="32"/>
      <c r="H1" s="32"/>
      <c r="I1" s="32"/>
      <c r="J1" s="32"/>
      <c r="K1" s="17"/>
      <c r="L1" s="17"/>
      <c r="M1" s="17"/>
      <c r="N1" s="2"/>
      <c r="O1" s="2"/>
      <c r="P1" s="2"/>
      <c r="Q1" s="2"/>
      <c r="R1" s="2"/>
    </row>
    <row r="2" spans="1:18" ht="18">
      <c r="A2" s="14" t="s">
        <v>74</v>
      </c>
      <c r="B2" s="14"/>
      <c r="C2" s="14"/>
      <c r="D2" s="14"/>
      <c r="E2" s="14"/>
      <c r="F2" s="1"/>
      <c r="G2" s="1"/>
      <c r="H2" s="1"/>
      <c r="I2" s="1"/>
      <c r="J2" s="1"/>
      <c r="K2" s="2"/>
      <c r="L2" s="2"/>
      <c r="M2" s="7"/>
      <c r="N2" s="7"/>
      <c r="O2" s="2"/>
      <c r="P2" s="2"/>
      <c r="Q2" s="2"/>
      <c r="R2" s="2"/>
    </row>
    <row r="3" spans="1:18" ht="30" customHeight="1">
      <c r="A3" s="16"/>
      <c r="B3" s="25"/>
      <c r="C3" s="28" t="s">
        <v>101</v>
      </c>
      <c r="D3" s="29"/>
      <c r="E3" s="29"/>
      <c r="F3" s="27"/>
      <c r="G3" s="28" t="s">
        <v>102</v>
      </c>
      <c r="H3" s="29"/>
      <c r="I3" s="29"/>
      <c r="J3" s="29"/>
      <c r="K3" s="31"/>
      <c r="L3" s="31"/>
      <c r="M3" s="30"/>
      <c r="N3" s="2"/>
      <c r="O3" s="2"/>
      <c r="P3" s="2"/>
      <c r="Q3" s="2"/>
      <c r="R3" s="2"/>
    </row>
    <row r="4" spans="1:18" ht="30" customHeight="1">
      <c r="A4" s="18" t="s">
        <v>21</v>
      </c>
      <c r="B4" s="18" t="s">
        <v>80</v>
      </c>
      <c r="C4" s="16" t="s">
        <v>18</v>
      </c>
      <c r="D4" s="16" t="s">
        <v>19</v>
      </c>
      <c r="E4" s="16" t="s">
        <v>60</v>
      </c>
      <c r="F4" s="16" t="s">
        <v>75</v>
      </c>
      <c r="G4" s="16" t="s">
        <v>3</v>
      </c>
      <c r="H4" s="16" t="s">
        <v>4</v>
      </c>
      <c r="I4" s="16" t="s">
        <v>51</v>
      </c>
      <c r="J4" s="16" t="s">
        <v>77</v>
      </c>
      <c r="K4" s="16" t="s">
        <v>78</v>
      </c>
      <c r="L4" s="16" t="s">
        <v>79</v>
      </c>
      <c r="M4" s="16" t="s">
        <v>6</v>
      </c>
      <c r="N4" s="2"/>
      <c r="O4" s="2"/>
      <c r="P4" s="2"/>
      <c r="Q4" s="2"/>
      <c r="R4" s="2"/>
    </row>
    <row r="5" spans="1:18" ht="30" customHeight="1">
      <c r="A5" s="26"/>
      <c r="B5" s="26"/>
      <c r="C5" s="19"/>
      <c r="D5" s="19"/>
      <c r="E5" s="19" t="s">
        <v>59</v>
      </c>
      <c r="F5" s="19" t="s">
        <v>76</v>
      </c>
      <c r="G5" s="19"/>
      <c r="H5" s="19"/>
      <c r="I5" s="19"/>
      <c r="J5" s="19"/>
      <c r="K5" s="19"/>
      <c r="L5" s="19"/>
      <c r="M5" s="19"/>
      <c r="N5" s="2"/>
      <c r="O5" s="2"/>
      <c r="P5" s="2"/>
      <c r="Q5" s="2"/>
      <c r="R5" s="2"/>
    </row>
    <row r="6" spans="1:18" ht="30" customHeight="1">
      <c r="A6" s="21">
        <v>1</v>
      </c>
      <c r="B6" s="59" t="s">
        <v>14</v>
      </c>
      <c r="C6" s="63">
        <v>883</v>
      </c>
      <c r="D6" s="63" t="s">
        <v>61</v>
      </c>
      <c r="E6" s="63" t="s">
        <v>109</v>
      </c>
      <c r="F6" s="63" t="s">
        <v>111</v>
      </c>
      <c r="G6" s="63">
        <v>13</v>
      </c>
      <c r="H6" s="63">
        <v>0</v>
      </c>
      <c r="I6" s="63">
        <v>36</v>
      </c>
      <c r="J6" s="63">
        <v>19</v>
      </c>
      <c r="K6" s="63">
        <v>10</v>
      </c>
      <c r="L6" s="63">
        <v>1</v>
      </c>
      <c r="M6" s="57">
        <f>SUM(G6:L6)</f>
        <v>79</v>
      </c>
      <c r="N6" s="2"/>
      <c r="O6" s="2"/>
      <c r="P6" s="2"/>
      <c r="Q6" s="2"/>
      <c r="R6" s="2"/>
    </row>
    <row r="7" spans="1:18" ht="30" customHeight="1">
      <c r="A7" s="21">
        <v>2</v>
      </c>
      <c r="B7" s="59" t="s">
        <v>8</v>
      </c>
      <c r="C7" s="63">
        <v>650</v>
      </c>
      <c r="D7" s="63" t="s">
        <v>61</v>
      </c>
      <c r="E7" s="63" t="s">
        <v>109</v>
      </c>
      <c r="F7" s="63" t="s">
        <v>111</v>
      </c>
      <c r="G7" s="63">
        <v>9</v>
      </c>
      <c r="H7" s="63">
        <v>0</v>
      </c>
      <c r="I7" s="63">
        <v>25</v>
      </c>
      <c r="J7" s="63">
        <v>10</v>
      </c>
      <c r="K7" s="63">
        <v>2</v>
      </c>
      <c r="L7" s="63">
        <v>1</v>
      </c>
      <c r="M7" s="57">
        <f aca="true" t="shared" si="0" ref="M7:M13">SUM(G7:L7)</f>
        <v>47</v>
      </c>
      <c r="N7" s="2"/>
      <c r="O7" s="2"/>
      <c r="P7" s="2"/>
      <c r="Q7" s="2"/>
      <c r="R7" s="2"/>
    </row>
    <row r="8" spans="1:18" ht="30" customHeight="1">
      <c r="A8" s="21">
        <v>3</v>
      </c>
      <c r="B8" s="59" t="s">
        <v>13</v>
      </c>
      <c r="C8" s="63">
        <v>448</v>
      </c>
      <c r="D8" s="63" t="s">
        <v>61</v>
      </c>
      <c r="E8" s="63" t="s">
        <v>109</v>
      </c>
      <c r="F8" s="63" t="s">
        <v>111</v>
      </c>
      <c r="G8" s="63">
        <v>6</v>
      </c>
      <c r="H8" s="63">
        <v>0</v>
      </c>
      <c r="I8" s="63">
        <v>14</v>
      </c>
      <c r="J8" s="63">
        <v>5</v>
      </c>
      <c r="K8" s="63">
        <v>2</v>
      </c>
      <c r="L8" s="63">
        <v>1</v>
      </c>
      <c r="M8" s="57">
        <f t="shared" si="0"/>
        <v>28</v>
      </c>
      <c r="N8" s="2"/>
      <c r="O8" s="2"/>
      <c r="P8" s="2"/>
      <c r="Q8" s="2"/>
      <c r="R8" s="2"/>
    </row>
    <row r="9" spans="1:18" ht="30" customHeight="1">
      <c r="A9" s="21">
        <v>4</v>
      </c>
      <c r="B9" s="59" t="s">
        <v>9</v>
      </c>
      <c r="C9" s="63">
        <v>725</v>
      </c>
      <c r="D9" s="63" t="s">
        <v>61</v>
      </c>
      <c r="E9" s="63" t="s">
        <v>109</v>
      </c>
      <c r="F9" s="63" t="s">
        <v>111</v>
      </c>
      <c r="G9" s="63">
        <v>9</v>
      </c>
      <c r="H9" s="63">
        <v>1</v>
      </c>
      <c r="I9" s="63">
        <v>20</v>
      </c>
      <c r="J9" s="63">
        <v>8</v>
      </c>
      <c r="K9" s="63">
        <v>2</v>
      </c>
      <c r="L9" s="63">
        <v>1</v>
      </c>
      <c r="M9" s="57">
        <f t="shared" si="0"/>
        <v>41</v>
      </c>
      <c r="N9" s="2"/>
      <c r="O9" s="2"/>
      <c r="P9" s="2"/>
      <c r="Q9" s="2"/>
      <c r="R9" s="2"/>
    </row>
    <row r="10" spans="1:18" ht="30" customHeight="1">
      <c r="A10" s="21">
        <v>5</v>
      </c>
      <c r="B10" s="59" t="s">
        <v>12</v>
      </c>
      <c r="C10" s="63">
        <v>490</v>
      </c>
      <c r="D10" s="63" t="s">
        <v>61</v>
      </c>
      <c r="E10" s="63" t="s">
        <v>109</v>
      </c>
      <c r="F10" s="63" t="s">
        <v>111</v>
      </c>
      <c r="G10" s="63">
        <v>6</v>
      </c>
      <c r="H10" s="63">
        <v>0</v>
      </c>
      <c r="I10" s="63">
        <v>15</v>
      </c>
      <c r="J10" s="63">
        <v>6</v>
      </c>
      <c r="K10" s="63">
        <v>3</v>
      </c>
      <c r="L10" s="63">
        <v>1</v>
      </c>
      <c r="M10" s="57">
        <f t="shared" si="0"/>
        <v>31</v>
      </c>
      <c r="N10" s="2"/>
      <c r="O10" s="2"/>
      <c r="P10" s="2"/>
      <c r="Q10" s="2"/>
      <c r="R10" s="2"/>
    </row>
    <row r="11" spans="1:18" ht="30" customHeight="1">
      <c r="A11" s="21">
        <v>6</v>
      </c>
      <c r="B11" s="59" t="s">
        <v>10</v>
      </c>
      <c r="C11" s="63">
        <v>604</v>
      </c>
      <c r="D11" s="63" t="s">
        <v>61</v>
      </c>
      <c r="E11" s="63" t="s">
        <v>109</v>
      </c>
      <c r="F11" s="63" t="s">
        <v>111</v>
      </c>
      <c r="G11" s="63">
        <v>9</v>
      </c>
      <c r="H11" s="63">
        <v>0</v>
      </c>
      <c r="I11" s="63">
        <v>20</v>
      </c>
      <c r="J11" s="63">
        <v>8</v>
      </c>
      <c r="K11" s="63">
        <v>1</v>
      </c>
      <c r="L11" s="63">
        <v>1</v>
      </c>
      <c r="M11" s="57">
        <f t="shared" si="0"/>
        <v>39</v>
      </c>
      <c r="N11" s="2"/>
      <c r="O11" s="2"/>
      <c r="P11" s="2"/>
      <c r="Q11" s="2"/>
      <c r="R11" s="2"/>
    </row>
    <row r="12" spans="1:18" ht="30" customHeight="1">
      <c r="A12" s="21">
        <v>7</v>
      </c>
      <c r="B12" s="59" t="s">
        <v>11</v>
      </c>
      <c r="C12" s="63">
        <v>776</v>
      </c>
      <c r="D12" s="63" t="s">
        <v>61</v>
      </c>
      <c r="E12" s="63" t="s">
        <v>109</v>
      </c>
      <c r="F12" s="63" t="s">
        <v>111</v>
      </c>
      <c r="G12" s="63">
        <v>13</v>
      </c>
      <c r="H12" s="63">
        <v>0</v>
      </c>
      <c r="I12" s="63">
        <v>25</v>
      </c>
      <c r="J12" s="63">
        <v>9</v>
      </c>
      <c r="K12" s="63">
        <v>0</v>
      </c>
      <c r="L12" s="63">
        <v>1</v>
      </c>
      <c r="M12" s="57">
        <f t="shared" si="0"/>
        <v>48</v>
      </c>
      <c r="N12" s="2"/>
      <c r="O12" s="2"/>
      <c r="P12" s="2"/>
      <c r="Q12" s="2"/>
      <c r="R12" s="2"/>
    </row>
    <row r="13" spans="1:18" ht="30" customHeight="1">
      <c r="A13" s="22"/>
      <c r="B13" s="57" t="s">
        <v>16</v>
      </c>
      <c r="C13" s="57">
        <f>SUM(C6:C12)</f>
        <v>4576</v>
      </c>
      <c r="D13" s="57" t="s">
        <v>108</v>
      </c>
      <c r="E13" s="57" t="s">
        <v>110</v>
      </c>
      <c r="F13" s="63" t="s">
        <v>111</v>
      </c>
      <c r="G13" s="57">
        <f aca="true" t="shared" si="1" ref="G13:L13">SUM(G6:G12)</f>
        <v>65</v>
      </c>
      <c r="H13" s="57">
        <f t="shared" si="1"/>
        <v>1</v>
      </c>
      <c r="I13" s="57">
        <f t="shared" si="1"/>
        <v>155</v>
      </c>
      <c r="J13" s="57">
        <f t="shared" si="1"/>
        <v>65</v>
      </c>
      <c r="K13" s="57">
        <f t="shared" si="1"/>
        <v>20</v>
      </c>
      <c r="L13" s="57">
        <f t="shared" si="1"/>
        <v>7</v>
      </c>
      <c r="M13" s="57">
        <f t="shared" si="0"/>
        <v>313</v>
      </c>
      <c r="N13" s="2"/>
      <c r="O13" s="2"/>
      <c r="P13" s="2"/>
      <c r="Q13" s="2"/>
      <c r="R13" s="2"/>
    </row>
    <row r="14" spans="1:18" ht="18.75">
      <c r="A14" s="17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75"/>
      <c r="M14" s="32"/>
      <c r="N14" s="2"/>
      <c r="O14" s="2"/>
      <c r="P14" s="2"/>
      <c r="Q14" s="2"/>
      <c r="R14" s="2"/>
    </row>
    <row r="15" spans="1:18" ht="16.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2"/>
      <c r="O15" s="2"/>
      <c r="P15" s="2"/>
      <c r="Q15" s="2"/>
      <c r="R15" s="2"/>
    </row>
    <row r="16" spans="1:18" ht="16.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2"/>
      <c r="O16" s="2"/>
      <c r="P16" s="2"/>
      <c r="Q16" s="2"/>
      <c r="R16" s="2"/>
    </row>
    <row r="17" spans="1:18" ht="16.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2"/>
      <c r="O17" s="2"/>
      <c r="P17" s="2"/>
      <c r="Q17" s="2"/>
      <c r="R17" s="2"/>
    </row>
    <row r="18" spans="1:18" ht="16.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2"/>
      <c r="O18" s="2"/>
      <c r="P18" s="2"/>
      <c r="Q18" s="2"/>
      <c r="R18" s="2"/>
    </row>
    <row r="19" spans="1:18" ht="16.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2"/>
      <c r="O19" s="2"/>
      <c r="P19" s="2"/>
      <c r="Q19" s="2"/>
      <c r="R19" s="2"/>
    </row>
    <row r="20" spans="1:18" ht="16.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2"/>
      <c r="O20" s="2"/>
      <c r="P20" s="2"/>
      <c r="Q20" s="2"/>
      <c r="R20" s="2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5.00390625" style="0" customWidth="1"/>
    <col min="2" max="2" width="18.421875" style="0" customWidth="1"/>
    <col min="3" max="3" width="11.8515625" style="0" customWidth="1"/>
    <col min="4" max="4" width="10.28125" style="0" customWidth="1"/>
    <col min="5" max="5" width="10.140625" style="0" customWidth="1"/>
    <col min="6" max="6" width="11.00390625" style="0" customWidth="1"/>
    <col min="7" max="7" width="11.28125" style="0" customWidth="1"/>
    <col min="8" max="8" width="10.8515625" style="0" customWidth="1"/>
    <col min="9" max="9" width="12.140625" style="0" customWidth="1"/>
    <col min="10" max="10" width="16.7109375" style="0" customWidth="1"/>
    <col min="11" max="11" width="10.28125" style="0" customWidth="1"/>
    <col min="12" max="12" width="11.57421875" style="0" customWidth="1"/>
  </cols>
  <sheetData>
    <row r="1" spans="1:11" s="39" customFormat="1" ht="16.5">
      <c r="A1" s="37" t="s">
        <v>0</v>
      </c>
      <c r="B1" s="37"/>
      <c r="C1" s="37"/>
      <c r="D1" s="37"/>
      <c r="E1" s="37"/>
      <c r="F1" s="38"/>
      <c r="G1" s="38"/>
      <c r="H1" s="38"/>
      <c r="I1" s="38"/>
      <c r="J1" s="38" t="s">
        <v>84</v>
      </c>
      <c r="K1" s="38"/>
    </row>
    <row r="2" spans="1:11" s="39" customFormat="1" ht="16.5">
      <c r="A2" s="37"/>
      <c r="B2" s="37"/>
      <c r="C2" s="37"/>
      <c r="D2" s="37"/>
      <c r="E2" s="37"/>
      <c r="F2" s="38"/>
      <c r="G2" s="38"/>
      <c r="H2" s="38"/>
      <c r="I2" s="38"/>
      <c r="J2" s="38"/>
      <c r="K2" s="38"/>
    </row>
    <row r="3" spans="1:11" s="39" customFormat="1" ht="16.5">
      <c r="A3" s="38"/>
      <c r="B3" s="38"/>
      <c r="C3" s="37" t="s">
        <v>83</v>
      </c>
      <c r="D3" s="37"/>
      <c r="E3" s="37"/>
      <c r="F3" s="37"/>
      <c r="G3" s="37"/>
      <c r="H3" s="37"/>
      <c r="I3" s="38"/>
      <c r="J3" s="38"/>
      <c r="K3" s="38"/>
    </row>
    <row r="4" spans="1:11" s="39" customFormat="1" ht="16.5">
      <c r="A4" s="38"/>
      <c r="B4" s="38"/>
      <c r="C4" s="37"/>
      <c r="D4" s="37"/>
      <c r="E4" s="37"/>
      <c r="F4" s="37"/>
      <c r="G4" s="37"/>
      <c r="H4" s="37"/>
      <c r="I4" s="38"/>
      <c r="J4" s="38"/>
      <c r="K4" s="38"/>
    </row>
    <row r="5" spans="1:12" s="39" customFormat="1" ht="28.5" customHeight="1">
      <c r="A5" s="52" t="s">
        <v>1</v>
      </c>
      <c r="B5" s="52" t="s">
        <v>2</v>
      </c>
      <c r="C5" s="53" t="s">
        <v>47</v>
      </c>
      <c r="D5" s="54"/>
      <c r="E5" s="54"/>
      <c r="F5" s="54"/>
      <c r="G5" s="54"/>
      <c r="H5" s="54"/>
      <c r="I5" s="55"/>
      <c r="J5" s="52" t="s">
        <v>48</v>
      </c>
      <c r="K5" s="52" t="s">
        <v>49</v>
      </c>
      <c r="L5" s="52" t="s">
        <v>50</v>
      </c>
    </row>
    <row r="6" spans="1:12" s="39" customFormat="1" ht="28.5" customHeight="1">
      <c r="A6" s="56"/>
      <c r="B6" s="56"/>
      <c r="C6" s="57" t="s">
        <v>3</v>
      </c>
      <c r="D6" s="57" t="s">
        <v>4</v>
      </c>
      <c r="E6" s="57" t="s">
        <v>51</v>
      </c>
      <c r="F6" s="57" t="s">
        <v>52</v>
      </c>
      <c r="G6" s="57" t="s">
        <v>53</v>
      </c>
      <c r="H6" s="57" t="s">
        <v>5</v>
      </c>
      <c r="I6" s="57" t="s">
        <v>6</v>
      </c>
      <c r="J6" s="58" t="s">
        <v>7</v>
      </c>
      <c r="K6" s="58" t="s">
        <v>54</v>
      </c>
      <c r="L6" s="58" t="s">
        <v>54</v>
      </c>
    </row>
    <row r="7" spans="1:12" s="39" customFormat="1" ht="28.5" customHeight="1">
      <c r="A7" s="59">
        <v>1</v>
      </c>
      <c r="B7" s="59" t="s">
        <v>8</v>
      </c>
      <c r="C7" s="60">
        <v>8</v>
      </c>
      <c r="D7" s="48">
        <v>0</v>
      </c>
      <c r="E7" s="48">
        <v>11</v>
      </c>
      <c r="F7" s="48">
        <v>4</v>
      </c>
      <c r="G7" s="48">
        <v>1</v>
      </c>
      <c r="H7" s="48">
        <v>0</v>
      </c>
      <c r="I7" s="48">
        <f aca="true" t="shared" si="0" ref="I7:I14">SUM(C7:H7)</f>
        <v>24</v>
      </c>
      <c r="J7" s="60">
        <v>93</v>
      </c>
      <c r="K7" s="50"/>
      <c r="L7" s="50"/>
    </row>
    <row r="8" spans="1:12" s="39" customFormat="1" ht="28.5" customHeight="1">
      <c r="A8" s="59">
        <v>2</v>
      </c>
      <c r="B8" s="59" t="s">
        <v>9</v>
      </c>
      <c r="C8" s="60">
        <v>8</v>
      </c>
      <c r="D8" s="48">
        <v>0</v>
      </c>
      <c r="E8" s="48">
        <v>10</v>
      </c>
      <c r="F8" s="48">
        <v>10</v>
      </c>
      <c r="G8" s="48">
        <v>4</v>
      </c>
      <c r="H8" s="48">
        <v>0</v>
      </c>
      <c r="I8" s="48">
        <f t="shared" si="0"/>
        <v>32</v>
      </c>
      <c r="J8" s="60">
        <v>112</v>
      </c>
      <c r="K8" s="50"/>
      <c r="L8" s="50"/>
    </row>
    <row r="9" spans="1:12" s="39" customFormat="1" ht="28.5" customHeight="1">
      <c r="A9" s="59">
        <v>3</v>
      </c>
      <c r="B9" s="59" t="s">
        <v>10</v>
      </c>
      <c r="C9" s="60">
        <v>6</v>
      </c>
      <c r="D9" s="48">
        <v>0</v>
      </c>
      <c r="E9" s="48">
        <v>10</v>
      </c>
      <c r="F9" s="48">
        <v>7</v>
      </c>
      <c r="G9" s="48">
        <v>2</v>
      </c>
      <c r="H9" s="48">
        <v>0</v>
      </c>
      <c r="I9" s="48">
        <f t="shared" si="0"/>
        <v>25</v>
      </c>
      <c r="J9" s="60">
        <v>101</v>
      </c>
      <c r="K9" s="50"/>
      <c r="L9" s="50"/>
    </row>
    <row r="10" spans="1:12" s="39" customFormat="1" ht="28.5" customHeight="1">
      <c r="A10" s="59">
        <v>4</v>
      </c>
      <c r="B10" s="59" t="s">
        <v>11</v>
      </c>
      <c r="C10" s="60">
        <v>10</v>
      </c>
      <c r="D10" s="48">
        <v>0</v>
      </c>
      <c r="E10" s="48">
        <v>10</v>
      </c>
      <c r="F10" s="48">
        <v>9</v>
      </c>
      <c r="G10" s="48">
        <v>4</v>
      </c>
      <c r="H10" s="48">
        <v>0</v>
      </c>
      <c r="I10" s="48">
        <f t="shared" si="0"/>
        <v>33</v>
      </c>
      <c r="J10" s="60">
        <v>132</v>
      </c>
      <c r="K10" s="50"/>
      <c r="L10" s="50"/>
    </row>
    <row r="11" spans="1:12" s="39" customFormat="1" ht="28.5" customHeight="1">
      <c r="A11" s="59">
        <v>5</v>
      </c>
      <c r="B11" s="59" t="s">
        <v>12</v>
      </c>
      <c r="C11" s="60">
        <v>4</v>
      </c>
      <c r="D11" s="48">
        <v>0</v>
      </c>
      <c r="E11" s="48">
        <v>10</v>
      </c>
      <c r="F11" s="48">
        <v>6</v>
      </c>
      <c r="G11" s="48">
        <v>4</v>
      </c>
      <c r="H11" s="48">
        <v>0</v>
      </c>
      <c r="I11" s="48">
        <f t="shared" si="0"/>
        <v>24</v>
      </c>
      <c r="J11" s="60">
        <v>75</v>
      </c>
      <c r="K11" s="50"/>
      <c r="L11" s="50"/>
    </row>
    <row r="12" spans="1:12" s="39" customFormat="1" ht="28.5" customHeight="1">
      <c r="A12" s="59">
        <v>6</v>
      </c>
      <c r="B12" s="59" t="s">
        <v>13</v>
      </c>
      <c r="C12" s="60">
        <v>4</v>
      </c>
      <c r="D12" s="48">
        <v>1</v>
      </c>
      <c r="E12" s="48">
        <v>10</v>
      </c>
      <c r="F12" s="48">
        <v>7</v>
      </c>
      <c r="G12" s="48">
        <v>1</v>
      </c>
      <c r="H12" s="48">
        <v>0</v>
      </c>
      <c r="I12" s="48">
        <f t="shared" si="0"/>
        <v>23</v>
      </c>
      <c r="J12" s="60">
        <v>76</v>
      </c>
      <c r="K12" s="50"/>
      <c r="L12" s="50"/>
    </row>
    <row r="13" spans="1:12" s="39" customFormat="1" ht="28.5" customHeight="1">
      <c r="A13" s="59">
        <v>7</v>
      </c>
      <c r="B13" s="59" t="s">
        <v>14</v>
      </c>
      <c r="C13" s="60">
        <v>4</v>
      </c>
      <c r="D13" s="48">
        <v>0</v>
      </c>
      <c r="E13" s="48">
        <v>6</v>
      </c>
      <c r="F13" s="48">
        <v>5</v>
      </c>
      <c r="G13" s="48">
        <v>4</v>
      </c>
      <c r="H13" s="48">
        <v>1</v>
      </c>
      <c r="I13" s="48">
        <f t="shared" si="0"/>
        <v>20</v>
      </c>
      <c r="J13" s="60">
        <v>64</v>
      </c>
      <c r="K13" s="50"/>
      <c r="L13" s="50"/>
    </row>
    <row r="14" spans="1:12" s="39" customFormat="1" ht="28.5" customHeight="1">
      <c r="A14" s="59">
        <v>8</v>
      </c>
      <c r="B14" s="59" t="s">
        <v>15</v>
      </c>
      <c r="C14" s="60">
        <v>4</v>
      </c>
      <c r="D14" s="48">
        <v>0</v>
      </c>
      <c r="E14" s="48">
        <v>8</v>
      </c>
      <c r="F14" s="48">
        <v>12</v>
      </c>
      <c r="G14" s="48">
        <v>8</v>
      </c>
      <c r="H14" s="48">
        <v>0</v>
      </c>
      <c r="I14" s="48">
        <f t="shared" si="0"/>
        <v>32</v>
      </c>
      <c r="J14" s="60">
        <v>75</v>
      </c>
      <c r="K14" s="50"/>
      <c r="L14" s="50"/>
    </row>
    <row r="15" spans="1:12" s="39" customFormat="1" ht="28.5" customHeight="1">
      <c r="A15" s="48"/>
      <c r="B15" s="57" t="s">
        <v>16</v>
      </c>
      <c r="C15" s="61">
        <f>SUM(C7:C14)</f>
        <v>48</v>
      </c>
      <c r="D15" s="49">
        <f>SUM(D7:D14)</f>
        <v>1</v>
      </c>
      <c r="E15" s="49">
        <f aca="true" t="shared" si="1" ref="E15:J15">SUM(E7:E14)</f>
        <v>75</v>
      </c>
      <c r="F15" s="49">
        <f t="shared" si="1"/>
        <v>60</v>
      </c>
      <c r="G15" s="49">
        <f t="shared" si="1"/>
        <v>28</v>
      </c>
      <c r="H15" s="49">
        <f t="shared" si="1"/>
        <v>1</v>
      </c>
      <c r="I15" s="49">
        <f t="shared" si="1"/>
        <v>213</v>
      </c>
      <c r="J15" s="61">
        <f t="shared" si="1"/>
        <v>728</v>
      </c>
      <c r="K15" s="61">
        <v>100</v>
      </c>
      <c r="L15" s="61">
        <v>20</v>
      </c>
    </row>
    <row r="16" s="39" customFormat="1" ht="12.75"/>
    <row r="17" spans="2:12" s="39" customFormat="1" ht="18.75">
      <c r="B17" s="8" t="s">
        <v>85</v>
      </c>
      <c r="C17" s="8"/>
      <c r="D17" s="8"/>
      <c r="E17" s="8"/>
      <c r="F17" s="8"/>
      <c r="G17" s="8"/>
      <c r="H17" s="8"/>
      <c r="I17" s="8"/>
      <c r="J17" s="8" t="s">
        <v>86</v>
      </c>
      <c r="K17" s="8"/>
      <c r="L17" s="8"/>
    </row>
    <row r="18" spans="2:12" s="39" customFormat="1" ht="18.7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2:12" s="39" customFormat="1" ht="18.7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2:12" ht="18.7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2:12" ht="18.75">
      <c r="B21" s="8" t="s">
        <v>87</v>
      </c>
      <c r="C21" s="8"/>
      <c r="D21" s="8"/>
      <c r="E21" s="8"/>
      <c r="F21" s="8"/>
      <c r="G21" s="8"/>
      <c r="H21" s="8"/>
      <c r="I21" s="8"/>
      <c r="J21" s="8" t="s">
        <v>88</v>
      </c>
      <c r="K21" s="8"/>
      <c r="L21" s="8"/>
    </row>
    <row r="22" spans="2:12" ht="18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TYT Quang Thai</dc:creator>
  <cp:keywords/>
  <dc:description/>
  <cp:lastModifiedBy>DELL N4050</cp:lastModifiedBy>
  <cp:lastPrinted>2019-02-14T02:38:43Z</cp:lastPrinted>
  <dcterms:created xsi:type="dcterms:W3CDTF">2011-03-02T04:34:23Z</dcterms:created>
  <dcterms:modified xsi:type="dcterms:W3CDTF">2019-03-28T16:37:57Z</dcterms:modified>
  <cp:category/>
  <cp:version/>
  <cp:contentType/>
  <cp:contentStatus/>
</cp:coreProperties>
</file>